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l\Documents\Dokumenty - tata\Rozpočty\2025\"/>
    </mc:Choice>
  </mc:AlternateContent>
  <bookViews>
    <workbookView xWindow="0" yWindow="0" windowWidth="0" windowHeight="0"/>
  </bookViews>
  <sheets>
    <sheet name="Rekapitulace stavby" sheetId="1" r:id="rId1"/>
    <sheet name="1-1 - SO 101 Komunikace- ..." sheetId="2" r:id="rId2"/>
    <sheet name="1-2 - SO 101 Komunikace -..." sheetId="3" r:id="rId3"/>
    <sheet name="1-3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'1-1 - SO 101 Komunikace- ...'!$C$87:$K$814</definedName>
    <definedName name="_xlnm.Print_Area" localSheetId="1">'1-1 - SO 101 Komunikace- ...'!$C$4:$J$39,'1-1 - SO 101 Komunikace- ...'!$C$45:$J$69,'1-1 - SO 101 Komunikace- ...'!$C$75:$K$814</definedName>
    <definedName name="_xlnm.Print_Titles" localSheetId="1">'1-1 - SO 101 Komunikace- ...'!$87:$87</definedName>
    <definedName name="_xlnm._FilterDatabase" localSheetId="2" hidden="1">'1-2 - SO 101 Komunikace -...'!$C$86:$K$424</definedName>
    <definedName name="_xlnm.Print_Area" localSheetId="2">'1-2 - SO 101 Komunikace -...'!$C$4:$J$39,'1-2 - SO 101 Komunikace -...'!$C$45:$J$68,'1-2 - SO 101 Komunikace -...'!$C$74:$K$424</definedName>
    <definedName name="_xlnm.Print_Titles" localSheetId="2">'1-2 - SO 101 Komunikace -...'!$86:$86</definedName>
    <definedName name="_xlnm._FilterDatabase" localSheetId="3" hidden="1">'1-3 - Vedlejší rozpočtové...'!$C$83:$K$148</definedName>
    <definedName name="_xlnm.Print_Area" localSheetId="3">'1-3 - Vedlejší rozpočtové...'!$C$4:$J$39,'1-3 - Vedlejší rozpočtové...'!$C$45:$J$65,'1-3 - Vedlejší rozpočtové...'!$C$71:$K$148</definedName>
    <definedName name="_xlnm.Print_Titles" localSheetId="3">'1-3 - Vedlejší rozpočtové...'!$83:$83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3" r="J37"/>
  <c r="J36"/>
  <c i="1" r="AY56"/>
  <c i="3" r="J35"/>
  <c i="1" r="AX56"/>
  <c i="3" r="BI419"/>
  <c r="BH419"/>
  <c r="BG419"/>
  <c r="BF419"/>
  <c r="T419"/>
  <c r="R419"/>
  <c r="P419"/>
  <c r="BI414"/>
  <c r="BH414"/>
  <c r="BG414"/>
  <c r="BF414"/>
  <c r="T414"/>
  <c r="R414"/>
  <c r="P414"/>
  <c r="BI409"/>
  <c r="BH409"/>
  <c r="BG409"/>
  <c r="BF409"/>
  <c r="T409"/>
  <c r="R409"/>
  <c r="P409"/>
  <c r="BI404"/>
  <c r="BH404"/>
  <c r="BG404"/>
  <c r="BF404"/>
  <c r="T404"/>
  <c r="R404"/>
  <c r="P404"/>
  <c r="BI398"/>
  <c r="BH398"/>
  <c r="BG398"/>
  <c r="BF398"/>
  <c r="T398"/>
  <c r="R398"/>
  <c r="P398"/>
  <c r="BI392"/>
  <c r="BH392"/>
  <c r="BG392"/>
  <c r="BF392"/>
  <c r="T392"/>
  <c r="R392"/>
  <c r="P392"/>
  <c r="BI386"/>
  <c r="BH386"/>
  <c r="BG386"/>
  <c r="BF386"/>
  <c r="T386"/>
  <c r="R386"/>
  <c r="P386"/>
  <c r="BI380"/>
  <c r="BH380"/>
  <c r="BG380"/>
  <c r="BF380"/>
  <c r="T380"/>
  <c r="R380"/>
  <c r="P380"/>
  <c r="BI374"/>
  <c r="BH374"/>
  <c r="BG374"/>
  <c r="BF374"/>
  <c r="T374"/>
  <c r="R374"/>
  <c r="P374"/>
  <c r="BI369"/>
  <c r="BH369"/>
  <c r="BG369"/>
  <c r="BF369"/>
  <c r="T369"/>
  <c r="R369"/>
  <c r="P369"/>
  <c r="BI363"/>
  <c r="BH363"/>
  <c r="BG363"/>
  <c r="BF363"/>
  <c r="T363"/>
  <c r="R363"/>
  <c r="P363"/>
  <c r="BI358"/>
  <c r="BH358"/>
  <c r="BG358"/>
  <c r="BF358"/>
  <c r="T358"/>
  <c r="R358"/>
  <c r="P358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6"/>
  <c r="BH336"/>
  <c r="BG336"/>
  <c r="BF336"/>
  <c r="T336"/>
  <c r="R336"/>
  <c r="P336"/>
  <c r="BI331"/>
  <c r="BH331"/>
  <c r="BG331"/>
  <c r="BF331"/>
  <c r="T331"/>
  <c r="R331"/>
  <c r="P331"/>
  <c r="BI326"/>
  <c r="BH326"/>
  <c r="BG326"/>
  <c r="BF326"/>
  <c r="T326"/>
  <c r="R326"/>
  <c r="P326"/>
  <c r="BI320"/>
  <c r="BH320"/>
  <c r="BG320"/>
  <c r="BF320"/>
  <c r="T320"/>
  <c r="R320"/>
  <c r="P320"/>
  <c r="BI315"/>
  <c r="BH315"/>
  <c r="BG315"/>
  <c r="BF315"/>
  <c r="T315"/>
  <c r="R315"/>
  <c r="P315"/>
  <c r="BI309"/>
  <c r="BH309"/>
  <c r="BG309"/>
  <c r="BF309"/>
  <c r="T309"/>
  <c r="R309"/>
  <c r="P309"/>
  <c r="BI304"/>
  <c r="BH304"/>
  <c r="BG304"/>
  <c r="BF304"/>
  <c r="T304"/>
  <c r="R304"/>
  <c r="P304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4"/>
  <c r="BH284"/>
  <c r="BG284"/>
  <c r="BF284"/>
  <c r="T284"/>
  <c r="R284"/>
  <c r="P284"/>
  <c r="BI278"/>
  <c r="BH278"/>
  <c r="BG278"/>
  <c r="BF278"/>
  <c r="T278"/>
  <c r="R278"/>
  <c r="P278"/>
  <c r="BI274"/>
  <c r="BH274"/>
  <c r="BG274"/>
  <c r="BF274"/>
  <c r="T274"/>
  <c r="R274"/>
  <c r="P274"/>
  <c r="BI269"/>
  <c r="BH269"/>
  <c r="BG269"/>
  <c r="BF269"/>
  <c r="T269"/>
  <c r="R269"/>
  <c r="P269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6"/>
  <c r="BH186"/>
  <c r="BG186"/>
  <c r="BF186"/>
  <c r="T186"/>
  <c r="R186"/>
  <c r="P186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1"/>
  <c r="BH161"/>
  <c r="BG161"/>
  <c r="BF161"/>
  <c r="T161"/>
  <c r="R161"/>
  <c r="P161"/>
  <c r="BI154"/>
  <c r="BH154"/>
  <c r="BG154"/>
  <c r="BF154"/>
  <c r="T154"/>
  <c r="R154"/>
  <c r="P154"/>
  <c r="BI148"/>
  <c r="BH148"/>
  <c r="BG148"/>
  <c r="BF148"/>
  <c r="T148"/>
  <c r="R148"/>
  <c r="P148"/>
  <c r="BI136"/>
  <c r="BH136"/>
  <c r="BG136"/>
  <c r="BF136"/>
  <c r="T136"/>
  <c r="R136"/>
  <c r="P136"/>
  <c r="BI124"/>
  <c r="BH124"/>
  <c r="BG124"/>
  <c r="BF124"/>
  <c r="T124"/>
  <c r="R124"/>
  <c r="P124"/>
  <c r="BI116"/>
  <c r="BH116"/>
  <c r="BG116"/>
  <c r="BF116"/>
  <c r="T116"/>
  <c r="R116"/>
  <c r="P116"/>
  <c r="BI107"/>
  <c r="BH107"/>
  <c r="BG107"/>
  <c r="BF107"/>
  <c r="T107"/>
  <c r="R107"/>
  <c r="P107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2" r="J37"/>
  <c r="J36"/>
  <c i="1" r="AY55"/>
  <c i="2" r="J35"/>
  <c i="1" r="AX55"/>
  <c i="2" r="BI809"/>
  <c r="BH809"/>
  <c r="BG809"/>
  <c r="BF809"/>
  <c r="T809"/>
  <c r="R809"/>
  <c r="P809"/>
  <c r="BI804"/>
  <c r="BH804"/>
  <c r="BG804"/>
  <c r="BF804"/>
  <c r="T804"/>
  <c r="R804"/>
  <c r="P804"/>
  <c r="BI799"/>
  <c r="BH799"/>
  <c r="BG799"/>
  <c r="BF799"/>
  <c r="T799"/>
  <c r="R799"/>
  <c r="P799"/>
  <c r="BI794"/>
  <c r="BH794"/>
  <c r="BG794"/>
  <c r="BF794"/>
  <c r="T794"/>
  <c r="R794"/>
  <c r="P794"/>
  <c r="BI789"/>
  <c r="BH789"/>
  <c r="BG789"/>
  <c r="BF789"/>
  <c r="T789"/>
  <c r="R789"/>
  <c r="P789"/>
  <c r="BI771"/>
  <c r="BH771"/>
  <c r="BG771"/>
  <c r="BF771"/>
  <c r="T771"/>
  <c r="R771"/>
  <c r="P771"/>
  <c r="BI747"/>
  <c r="BH747"/>
  <c r="BG747"/>
  <c r="BF747"/>
  <c r="T747"/>
  <c r="R747"/>
  <c r="P747"/>
  <c r="BI727"/>
  <c r="BH727"/>
  <c r="BG727"/>
  <c r="BF727"/>
  <c r="T727"/>
  <c r="R727"/>
  <c r="P727"/>
  <c r="BI712"/>
  <c r="BH712"/>
  <c r="BG712"/>
  <c r="BF712"/>
  <c r="T712"/>
  <c r="R712"/>
  <c r="P712"/>
  <c r="BI681"/>
  <c r="BH681"/>
  <c r="BG681"/>
  <c r="BF681"/>
  <c r="T681"/>
  <c r="R681"/>
  <c r="P681"/>
  <c r="BI671"/>
  <c r="BH671"/>
  <c r="BG671"/>
  <c r="BF671"/>
  <c r="T671"/>
  <c r="R671"/>
  <c r="P671"/>
  <c r="BI663"/>
  <c r="BH663"/>
  <c r="BG663"/>
  <c r="BF663"/>
  <c r="T663"/>
  <c r="R663"/>
  <c r="P663"/>
  <c r="BI657"/>
  <c r="BH657"/>
  <c r="BG657"/>
  <c r="BF657"/>
  <c r="T657"/>
  <c r="R657"/>
  <c r="P657"/>
  <c r="BI651"/>
  <c r="BH651"/>
  <c r="BG651"/>
  <c r="BF651"/>
  <c r="T651"/>
  <c r="R651"/>
  <c r="P651"/>
  <c r="BI645"/>
  <c r="BH645"/>
  <c r="BG645"/>
  <c r="BF645"/>
  <c r="T645"/>
  <c r="R645"/>
  <c r="P645"/>
  <c r="BI639"/>
  <c r="BH639"/>
  <c r="BG639"/>
  <c r="BF639"/>
  <c r="T639"/>
  <c r="R639"/>
  <c r="P639"/>
  <c r="BI633"/>
  <c r="BH633"/>
  <c r="BG633"/>
  <c r="BF633"/>
  <c r="T633"/>
  <c r="R633"/>
  <c r="P633"/>
  <c r="BI627"/>
  <c r="BH627"/>
  <c r="BG627"/>
  <c r="BF627"/>
  <c r="T627"/>
  <c r="R627"/>
  <c r="P627"/>
  <c r="BI617"/>
  <c r="BH617"/>
  <c r="BG617"/>
  <c r="BF617"/>
  <c r="T617"/>
  <c r="R617"/>
  <c r="P617"/>
  <c r="BI611"/>
  <c r="BH611"/>
  <c r="BG611"/>
  <c r="BF611"/>
  <c r="T611"/>
  <c r="R611"/>
  <c r="P611"/>
  <c r="BI605"/>
  <c r="BH605"/>
  <c r="BG605"/>
  <c r="BF605"/>
  <c r="T605"/>
  <c r="R605"/>
  <c r="P605"/>
  <c r="BI596"/>
  <c r="BH596"/>
  <c r="BG596"/>
  <c r="BF596"/>
  <c r="T596"/>
  <c r="R596"/>
  <c r="P596"/>
  <c r="BI588"/>
  <c r="BH588"/>
  <c r="BG588"/>
  <c r="BF588"/>
  <c r="T588"/>
  <c r="R588"/>
  <c r="P588"/>
  <c r="BI570"/>
  <c r="BH570"/>
  <c r="BG570"/>
  <c r="BF570"/>
  <c r="T570"/>
  <c r="R570"/>
  <c r="P570"/>
  <c r="BI557"/>
  <c r="BH557"/>
  <c r="BG557"/>
  <c r="BF557"/>
  <c r="T557"/>
  <c r="R557"/>
  <c r="P557"/>
  <c r="BI551"/>
  <c r="BH551"/>
  <c r="BG551"/>
  <c r="BF551"/>
  <c r="T551"/>
  <c r="R551"/>
  <c r="P551"/>
  <c r="BI545"/>
  <c r="BH545"/>
  <c r="BG545"/>
  <c r="BF545"/>
  <c r="T545"/>
  <c r="R545"/>
  <c r="P545"/>
  <c r="BI535"/>
  <c r="BH535"/>
  <c r="BG535"/>
  <c r="BF535"/>
  <c r="T535"/>
  <c r="R535"/>
  <c r="P535"/>
  <c r="BI530"/>
  <c r="BH530"/>
  <c r="BG530"/>
  <c r="BF530"/>
  <c r="T530"/>
  <c r="R530"/>
  <c r="P530"/>
  <c r="BI525"/>
  <c r="BH525"/>
  <c r="BG525"/>
  <c r="BF525"/>
  <c r="T525"/>
  <c r="R525"/>
  <c r="P525"/>
  <c r="BI519"/>
  <c r="BH519"/>
  <c r="BG519"/>
  <c r="BF519"/>
  <c r="T519"/>
  <c r="R519"/>
  <c r="P519"/>
  <c r="BI514"/>
  <c r="BH514"/>
  <c r="BG514"/>
  <c r="BF514"/>
  <c r="T514"/>
  <c r="R514"/>
  <c r="P514"/>
  <c r="BI509"/>
  <c r="BH509"/>
  <c r="BG509"/>
  <c r="BF509"/>
  <c r="T509"/>
  <c r="R509"/>
  <c r="P509"/>
  <c r="BI503"/>
  <c r="BH503"/>
  <c r="BG503"/>
  <c r="BF503"/>
  <c r="T503"/>
  <c r="R503"/>
  <c r="P503"/>
  <c r="BI498"/>
  <c r="BH498"/>
  <c r="BG498"/>
  <c r="BF498"/>
  <c r="T498"/>
  <c r="R498"/>
  <c r="P498"/>
  <c r="BI493"/>
  <c r="BH493"/>
  <c r="BG493"/>
  <c r="BF493"/>
  <c r="T493"/>
  <c r="R493"/>
  <c r="P493"/>
  <c r="BI488"/>
  <c r="BH488"/>
  <c r="BG488"/>
  <c r="BF488"/>
  <c r="T488"/>
  <c r="R488"/>
  <c r="P488"/>
  <c r="BI482"/>
  <c r="BH482"/>
  <c r="BG482"/>
  <c r="BF482"/>
  <c r="T482"/>
  <c r="R482"/>
  <c r="P482"/>
  <c r="BI477"/>
  <c r="BH477"/>
  <c r="BG477"/>
  <c r="BF477"/>
  <c r="T477"/>
  <c r="R477"/>
  <c r="P477"/>
  <c r="BI473"/>
  <c r="BH473"/>
  <c r="BG473"/>
  <c r="BF473"/>
  <c r="T473"/>
  <c r="R473"/>
  <c r="P473"/>
  <c r="BI468"/>
  <c r="BH468"/>
  <c r="BG468"/>
  <c r="BF468"/>
  <c r="T468"/>
  <c r="R468"/>
  <c r="P468"/>
  <c r="BI463"/>
  <c r="BH463"/>
  <c r="BG463"/>
  <c r="BF463"/>
  <c r="T463"/>
  <c r="R463"/>
  <c r="P463"/>
  <c r="BI457"/>
  <c r="BH457"/>
  <c r="BG457"/>
  <c r="BF457"/>
  <c r="T457"/>
  <c r="R457"/>
  <c r="P457"/>
  <c r="BI451"/>
  <c r="BH451"/>
  <c r="BG451"/>
  <c r="BF451"/>
  <c r="T451"/>
  <c r="R451"/>
  <c r="P451"/>
  <c r="BI447"/>
  <c r="BH447"/>
  <c r="BG447"/>
  <c r="BF447"/>
  <c r="T447"/>
  <c r="R447"/>
  <c r="P447"/>
  <c r="BI442"/>
  <c r="BH442"/>
  <c r="BG442"/>
  <c r="BF442"/>
  <c r="T442"/>
  <c r="R442"/>
  <c r="P442"/>
  <c r="BI437"/>
  <c r="BH437"/>
  <c r="BG437"/>
  <c r="BF437"/>
  <c r="T437"/>
  <c r="R437"/>
  <c r="P437"/>
  <c r="BI431"/>
  <c r="BH431"/>
  <c r="BG431"/>
  <c r="BF431"/>
  <c r="T431"/>
  <c r="R431"/>
  <c r="P431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4"/>
  <c r="BH414"/>
  <c r="BG414"/>
  <c r="BF414"/>
  <c r="T414"/>
  <c r="R414"/>
  <c r="P414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4"/>
  <c r="BH374"/>
  <c r="BG374"/>
  <c r="BF374"/>
  <c r="T374"/>
  <c r="R374"/>
  <c r="P374"/>
  <c r="BI369"/>
  <c r="BH369"/>
  <c r="BG369"/>
  <c r="BF369"/>
  <c r="T369"/>
  <c r="R369"/>
  <c r="P369"/>
  <c r="BI365"/>
  <c r="BH365"/>
  <c r="BG365"/>
  <c r="BF365"/>
  <c r="T365"/>
  <c r="R365"/>
  <c r="P365"/>
  <c r="BI360"/>
  <c r="BH360"/>
  <c r="BG360"/>
  <c r="BF360"/>
  <c r="T360"/>
  <c r="R360"/>
  <c r="P360"/>
  <c r="BI348"/>
  <c r="BH348"/>
  <c r="BG348"/>
  <c r="BF348"/>
  <c r="T348"/>
  <c r="R348"/>
  <c r="P348"/>
  <c r="BI343"/>
  <c r="BH343"/>
  <c r="BG343"/>
  <c r="BF343"/>
  <c r="T343"/>
  <c r="R343"/>
  <c r="P343"/>
  <c r="BI339"/>
  <c r="BH339"/>
  <c r="BG339"/>
  <c r="BF339"/>
  <c r="T339"/>
  <c r="R339"/>
  <c r="P339"/>
  <c r="BI334"/>
  <c r="BH334"/>
  <c r="BG334"/>
  <c r="BF334"/>
  <c r="T334"/>
  <c r="R334"/>
  <c r="P334"/>
  <c r="BI329"/>
  <c r="BH329"/>
  <c r="BG329"/>
  <c r="BF329"/>
  <c r="T329"/>
  <c r="R329"/>
  <c r="P329"/>
  <c r="BI324"/>
  <c r="BH324"/>
  <c r="BG324"/>
  <c r="BF324"/>
  <c r="T324"/>
  <c r="R324"/>
  <c r="P324"/>
  <c r="BI319"/>
  <c r="BH319"/>
  <c r="BG319"/>
  <c r="BF319"/>
  <c r="T319"/>
  <c r="R319"/>
  <c r="P319"/>
  <c r="BI314"/>
  <c r="BH314"/>
  <c r="BG314"/>
  <c r="BF314"/>
  <c r="T314"/>
  <c r="R314"/>
  <c r="P314"/>
  <c r="BI309"/>
  <c r="BH309"/>
  <c r="BG309"/>
  <c r="BF309"/>
  <c r="T309"/>
  <c r="R309"/>
  <c r="P309"/>
  <c r="BI304"/>
  <c r="BH304"/>
  <c r="BG304"/>
  <c r="BF304"/>
  <c r="T304"/>
  <c r="R304"/>
  <c r="P304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3"/>
  <c r="BH283"/>
  <c r="BG283"/>
  <c r="BF283"/>
  <c r="T283"/>
  <c r="R283"/>
  <c r="P283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2"/>
  <c r="BH262"/>
  <c r="BG262"/>
  <c r="BF262"/>
  <c r="T262"/>
  <c r="R262"/>
  <c r="P262"/>
  <c r="BI256"/>
  <c r="BH256"/>
  <c r="BG256"/>
  <c r="BF256"/>
  <c r="T256"/>
  <c r="R256"/>
  <c r="P256"/>
  <c r="BI251"/>
  <c r="BH251"/>
  <c r="BG251"/>
  <c r="BF251"/>
  <c r="T251"/>
  <c r="R251"/>
  <c r="P251"/>
  <c r="BI245"/>
  <c r="BH245"/>
  <c r="BG245"/>
  <c r="BF245"/>
  <c r="T245"/>
  <c r="R245"/>
  <c r="P245"/>
  <c r="BI237"/>
  <c r="BH237"/>
  <c r="BG237"/>
  <c r="BF237"/>
  <c r="T237"/>
  <c r="R237"/>
  <c r="P237"/>
  <c r="BI229"/>
  <c r="BH229"/>
  <c r="BG229"/>
  <c r="BF229"/>
  <c r="T229"/>
  <c r="R229"/>
  <c r="P229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3"/>
  <c r="BH193"/>
  <c r="BG193"/>
  <c r="BF193"/>
  <c r="T193"/>
  <c r="R193"/>
  <c r="P193"/>
  <c r="BI181"/>
  <c r="BH181"/>
  <c r="BG181"/>
  <c r="BF181"/>
  <c r="T181"/>
  <c r="R181"/>
  <c r="P181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26"/>
  <c r="BH126"/>
  <c r="BG126"/>
  <c r="BF126"/>
  <c r="T126"/>
  <c r="R126"/>
  <c r="P126"/>
  <c r="BI115"/>
  <c r="BH115"/>
  <c r="BG115"/>
  <c r="BF115"/>
  <c r="T115"/>
  <c r="R115"/>
  <c r="P115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1" r="L50"/>
  <c r="AM50"/>
  <c r="AM49"/>
  <c r="L49"/>
  <c r="AM47"/>
  <c r="L47"/>
  <c r="L45"/>
  <c r="L44"/>
  <c i="2" r="BK155"/>
  <c r="BK503"/>
  <c r="J374"/>
  <c r="BK588"/>
  <c r="J339"/>
  <c r="BK145"/>
  <c i="3" r="BK380"/>
  <c r="BK331"/>
  <c r="BK274"/>
  <c r="J419"/>
  <c r="J278"/>
  <c r="J161"/>
  <c r="BK263"/>
  <c r="BK230"/>
  <c r="J100"/>
  <c i="4" r="BK123"/>
  <c i="2" r="BK657"/>
  <c r="J509"/>
  <c r="J427"/>
  <c r="J360"/>
  <c r="BK298"/>
  <c r="J663"/>
  <c r="BK488"/>
  <c r="J394"/>
  <c r="J283"/>
  <c r="J106"/>
  <c r="BK651"/>
  <c r="J617"/>
  <c r="J266"/>
  <c r="BK671"/>
  <c r="J423"/>
  <c r="BK221"/>
  <c i="3" r="BK419"/>
  <c r="BK352"/>
  <c r="BK191"/>
  <c r="J414"/>
  <c r="BK290"/>
  <c r="BK148"/>
  <c r="J284"/>
  <c r="J95"/>
  <c i="4" r="BK143"/>
  <c r="BK114"/>
  <c i="2" r="J671"/>
  <c r="BK514"/>
  <c r="BK493"/>
  <c r="BK447"/>
  <c r="BK272"/>
  <c i="1" r="AS54"/>
  <c i="2" r="BK414"/>
  <c r="BK251"/>
  <c r="BK747"/>
  <c r="BK266"/>
  <c r="J115"/>
  <c i="3" r="BK363"/>
  <c r="BK251"/>
  <c r="BK197"/>
  <c r="BK404"/>
  <c r="J309"/>
  <c r="J320"/>
  <c r="J234"/>
  <c i="4" r="J114"/>
  <c r="J123"/>
  <c r="J91"/>
  <c i="2" r="BK627"/>
  <c r="BK384"/>
  <c r="BK596"/>
  <c r="BK419"/>
  <c r="BK293"/>
  <c r="BK169"/>
  <c r="J530"/>
  <c r="J237"/>
  <c i="3" r="BK295"/>
  <c r="BK242"/>
  <c r="J186"/>
  <c r="BK386"/>
  <c r="BK216"/>
  <c r="BK369"/>
  <c r="BK136"/>
  <c i="4" r="BK130"/>
  <c r="J130"/>
  <c r="BK146"/>
  <c i="2" r="J712"/>
  <c r="BK498"/>
  <c r="J251"/>
  <c r="BK141"/>
  <c r="J799"/>
  <c r="BK525"/>
  <c r="BK402"/>
  <c r="J319"/>
  <c r="BK159"/>
  <c r="BK551"/>
  <c r="BK427"/>
  <c r="J298"/>
  <c r="J141"/>
  <c r="J468"/>
  <c r="J278"/>
  <c i="3" r="J300"/>
  <c r="J255"/>
  <c r="BK161"/>
  <c r="J398"/>
  <c r="BK211"/>
  <c r="J336"/>
  <c r="J201"/>
  <c i="4" r="J138"/>
  <c r="J111"/>
  <c r="BK105"/>
  <c i="2" r="J633"/>
  <c r="BK457"/>
  <c r="BK423"/>
  <c r="BK339"/>
  <c r="J145"/>
  <c r="J596"/>
  <c r="J482"/>
  <c r="J389"/>
  <c r="J211"/>
  <c r="J164"/>
  <c r="BK771"/>
  <c r="BK557"/>
  <c r="J447"/>
  <c r="BK278"/>
  <c r="BK477"/>
  <c r="J402"/>
  <c r="BK329"/>
  <c r="J304"/>
  <c r="J150"/>
  <c i="3" r="J386"/>
  <c r="J290"/>
  <c r="BK100"/>
  <c r="J352"/>
  <c r="BK206"/>
  <c r="BK342"/>
  <c r="BK269"/>
  <c r="J197"/>
  <c i="4" r="J146"/>
  <c i="2" r="J681"/>
  <c r="J519"/>
  <c r="BK482"/>
  <c r="BK437"/>
  <c r="J419"/>
  <c r="BK394"/>
  <c r="BK283"/>
  <c r="J91"/>
  <c r="BK605"/>
  <c r="J498"/>
  <c r="BK473"/>
  <c r="BK410"/>
  <c r="J379"/>
  <c r="BK96"/>
  <c r="J657"/>
  <c r="J493"/>
  <c r="J369"/>
  <c r="BK288"/>
  <c r="BK237"/>
  <c r="J410"/>
  <c r="J272"/>
  <c r="J159"/>
  <c i="3" r="BK320"/>
  <c r="J263"/>
  <c r="J246"/>
  <c r="BK174"/>
  <c r="BK90"/>
  <c r="BK304"/>
  <c r="J180"/>
  <c r="BK300"/>
  <c r="J238"/>
  <c r="J107"/>
  <c i="4" r="J126"/>
  <c r="J87"/>
  <c r="J105"/>
  <c r="BK87"/>
  <c r="BK100"/>
  <c i="2" r="J205"/>
  <c r="BK712"/>
  <c r="BK319"/>
  <c r="BK256"/>
  <c r="BK809"/>
  <c r="BK431"/>
  <c r="BK309"/>
  <c r="BK101"/>
  <c i="3" r="BK259"/>
  <c r="J211"/>
  <c r="BK107"/>
  <c r="J326"/>
  <c r="BK116"/>
  <c r="J304"/>
  <c i="4" r="BK111"/>
  <c r="BK94"/>
  <c r="BK97"/>
  <c i="2" r="J551"/>
  <c r="J477"/>
  <c r="BK406"/>
  <c r="BK199"/>
  <c r="J809"/>
  <c r="J588"/>
  <c r="J414"/>
  <c r="J199"/>
  <c r="BK799"/>
  <c r="J488"/>
  <c r="BK348"/>
  <c r="BK193"/>
  <c r="BK570"/>
  <c r="J324"/>
  <c r="BK106"/>
  <c i="3" r="J369"/>
  <c r="BK278"/>
  <c r="J206"/>
  <c r="J363"/>
  <c r="BK238"/>
  <c r="BK392"/>
  <c r="J242"/>
  <c r="J116"/>
  <c i="4" r="J117"/>
  <c r="BK91"/>
  <c i="2" r="J727"/>
  <c r="BK530"/>
  <c r="BK374"/>
  <c r="BK205"/>
  <c r="J545"/>
  <c r="J457"/>
  <c r="BK360"/>
  <c r="J288"/>
  <c r="BK804"/>
  <c r="J645"/>
  <c r="J473"/>
  <c r="J309"/>
  <c r="BK216"/>
  <c r="J651"/>
  <c r="J437"/>
  <c r="BK91"/>
  <c i="3" r="BK315"/>
  <c r="BK234"/>
  <c r="J148"/>
  <c r="J230"/>
  <c r="BK154"/>
  <c r="J124"/>
  <c i="4" r="J94"/>
  <c r="J97"/>
  <c i="2" r="BK639"/>
  <c r="J503"/>
  <c r="J451"/>
  <c r="J348"/>
  <c r="J193"/>
  <c r="J804"/>
  <c r="BK617"/>
  <c r="BK519"/>
  <c r="BK463"/>
  <c r="J293"/>
  <c r="BK181"/>
  <c r="J747"/>
  <c r="BK545"/>
  <c r="J431"/>
  <c r="BK314"/>
  <c r="J262"/>
  <c r="J535"/>
  <c r="J334"/>
  <c r="J229"/>
  <c r="J126"/>
  <c i="3" r="BK409"/>
  <c r="BK358"/>
  <c r="BK201"/>
  <c r="J136"/>
  <c r="BK398"/>
  <c r="J168"/>
  <c r="J358"/>
  <c r="J274"/>
  <c r="J226"/>
  <c i="4" r="J143"/>
  <c r="BK108"/>
  <c r="BK126"/>
  <c r="J134"/>
  <c r="J108"/>
  <c i="2" r="BK262"/>
  <c r="BK794"/>
  <c r="J627"/>
  <c r="BK451"/>
  <c r="BK229"/>
  <c r="BK645"/>
  <c r="J384"/>
  <c r="J169"/>
  <c i="3" r="BK414"/>
  <c r="J347"/>
  <c r="J154"/>
  <c r="J374"/>
  <c r="J191"/>
  <c r="J331"/>
  <c r="BK246"/>
  <c r="BK186"/>
  <c i="4" r="BK117"/>
  <c i="2" r="J771"/>
  <c r="J525"/>
  <c r="J442"/>
  <c r="BK379"/>
  <c r="BK343"/>
  <c r="J101"/>
  <c r="BK611"/>
  <c r="BK468"/>
  <c r="BK369"/>
  <c r="J221"/>
  <c r="BK727"/>
  <c r="BK389"/>
  <c r="BK245"/>
  <c r="J639"/>
  <c r="J343"/>
  <c r="J155"/>
  <c i="3" r="J392"/>
  <c r="BK336"/>
  <c r="BK226"/>
  <c r="BK124"/>
  <c r="J315"/>
  <c r="J174"/>
  <c r="BK309"/>
  <c r="J259"/>
  <c r="BK180"/>
  <c i="4" r="J100"/>
  <c r="BK138"/>
  <c i="2" r="J789"/>
  <c r="J557"/>
  <c r="BK398"/>
  <c r="BK324"/>
  <c r="BK115"/>
  <c r="BK509"/>
  <c r="J406"/>
  <c r="BK304"/>
  <c r="J256"/>
  <c r="BK126"/>
  <c r="BK681"/>
  <c r="J514"/>
  <c r="J365"/>
  <c r="BK164"/>
  <c r="J605"/>
  <c r="BK211"/>
  <c i="3" r="J409"/>
  <c r="J342"/>
  <c r="J269"/>
  <c r="J216"/>
  <c r="J380"/>
  <c r="J404"/>
  <c r="J295"/>
  <c r="J251"/>
  <c r="BK95"/>
  <c i="4" r="BK134"/>
  <c i="2" r="J794"/>
  <c r="BK535"/>
  <c r="BK365"/>
  <c r="J329"/>
  <c r="J245"/>
  <c r="BK136"/>
  <c r="BK789"/>
  <c r="J570"/>
  <c r="J398"/>
  <c r="BK334"/>
  <c r="J216"/>
  <c r="BK150"/>
  <c r="J611"/>
  <c r="J463"/>
  <c r="J181"/>
  <c r="J136"/>
  <c r="BK663"/>
  <c r="BK633"/>
  <c r="BK442"/>
  <c r="J314"/>
  <c r="J96"/>
  <c i="3" r="BK374"/>
  <c r="BK284"/>
  <c r="BK221"/>
  <c r="BK347"/>
  <c r="J221"/>
  <c r="J90"/>
  <c r="BK326"/>
  <c r="BK255"/>
  <c r="BK168"/>
  <c i="2" l="1" r="BK90"/>
  <c r="J90"/>
  <c r="J61"/>
  <c r="P210"/>
  <c r="R265"/>
  <c r="BK368"/>
  <c r="J368"/>
  <c r="J64"/>
  <c r="BK450"/>
  <c r="J450"/>
  <c r="J65"/>
  <c r="BK492"/>
  <c r="T524"/>
  <c i="3" r="R89"/>
  <c r="T160"/>
  <c r="P200"/>
  <c r="R277"/>
  <c r="BK341"/>
  <c r="J341"/>
  <c r="J67"/>
  <c r="T341"/>
  <c i="4" r="BK104"/>
  <c r="J104"/>
  <c r="J62"/>
  <c i="2" r="T90"/>
  <c r="BK210"/>
  <c r="J210"/>
  <c r="J62"/>
  <c r="T265"/>
  <c r="P368"/>
  <c r="P450"/>
  <c r="R492"/>
  <c r="BK524"/>
  <c r="J524"/>
  <c r="J68"/>
  <c i="3" r="P89"/>
  <c r="P160"/>
  <c r="BK200"/>
  <c r="J200"/>
  <c r="J63"/>
  <c r="BK277"/>
  <c r="J277"/>
  <c r="J64"/>
  <c i="4" r="P86"/>
  <c r="T104"/>
  <c i="2" r="P90"/>
  <c r="R210"/>
  <c r="BK265"/>
  <c r="J265"/>
  <c r="J63"/>
  <c r="T368"/>
  <c r="T450"/>
  <c r="T492"/>
  <c r="T491"/>
  <c r="R524"/>
  <c i="3" r="T89"/>
  <c r="BK160"/>
  <c r="J160"/>
  <c r="J62"/>
  <c r="T200"/>
  <c r="T277"/>
  <c r="P319"/>
  <c r="R319"/>
  <c r="R341"/>
  <c i="4" r="BK86"/>
  <c r="J86"/>
  <c r="J61"/>
  <c r="R86"/>
  <c r="R104"/>
  <c r="R129"/>
  <c i="2" r="R90"/>
  <c r="T210"/>
  <c r="P265"/>
  <c r="R368"/>
  <c r="R450"/>
  <c r="P492"/>
  <c r="P524"/>
  <c i="3" r="BK89"/>
  <c r="J89"/>
  <c r="J61"/>
  <c r="R160"/>
  <c r="R200"/>
  <c r="P277"/>
  <c r="BK319"/>
  <c r="J319"/>
  <c r="J66"/>
  <c r="T319"/>
  <c r="T318"/>
  <c r="P341"/>
  <c i="4" r="T86"/>
  <c r="P104"/>
  <c r="BK129"/>
  <c r="J129"/>
  <c r="J63"/>
  <c r="P129"/>
  <c r="T129"/>
  <c r="BK142"/>
  <c r="J142"/>
  <c r="J64"/>
  <c r="P142"/>
  <c r="R142"/>
  <c r="T142"/>
  <c r="F55"/>
  <c r="BE91"/>
  <c r="BE94"/>
  <c r="BE97"/>
  <c r="BE111"/>
  <c r="BE126"/>
  <c r="BE130"/>
  <c r="BE134"/>
  <c r="BE138"/>
  <c r="BE143"/>
  <c r="E48"/>
  <c r="J52"/>
  <c r="BE114"/>
  <c r="BE146"/>
  <c r="BE87"/>
  <c r="BE100"/>
  <c r="BE105"/>
  <c r="BE108"/>
  <c r="BE117"/>
  <c r="BE123"/>
  <c i="2" r="J492"/>
  <c r="J67"/>
  <c i="3" r="F55"/>
  <c r="E48"/>
  <c r="BE90"/>
  <c r="BE107"/>
  <c r="BE116"/>
  <c r="BE148"/>
  <c r="BE174"/>
  <c r="BE180"/>
  <c r="BE211"/>
  <c r="BE226"/>
  <c r="BE246"/>
  <c r="BE251"/>
  <c r="BE259"/>
  <c r="BE274"/>
  <c r="BE278"/>
  <c r="BE295"/>
  <c r="BE300"/>
  <c r="BE304"/>
  <c r="BE315"/>
  <c r="BE320"/>
  <c r="BE352"/>
  <c r="BE374"/>
  <c r="BE386"/>
  <c r="J52"/>
  <c r="BE100"/>
  <c r="BE124"/>
  <c r="BE136"/>
  <c r="BE168"/>
  <c r="BE197"/>
  <c r="BE201"/>
  <c r="BE230"/>
  <c r="BE234"/>
  <c r="BE284"/>
  <c r="BE290"/>
  <c r="BE326"/>
  <c r="BE363"/>
  <c r="BE380"/>
  <c r="BE392"/>
  <c r="BE398"/>
  <c r="BE419"/>
  <c r="BE95"/>
  <c r="BE154"/>
  <c r="BE161"/>
  <c r="BE186"/>
  <c r="BE191"/>
  <c r="BE206"/>
  <c r="BE216"/>
  <c r="BE221"/>
  <c r="BE238"/>
  <c r="BE242"/>
  <c r="BE255"/>
  <c r="BE263"/>
  <c r="BE269"/>
  <c r="BE309"/>
  <c r="BE331"/>
  <c r="BE336"/>
  <c r="BE342"/>
  <c r="BE347"/>
  <c r="BE358"/>
  <c r="BE369"/>
  <c r="BE404"/>
  <c r="BE409"/>
  <c r="BE414"/>
  <c i="2" r="F55"/>
  <c r="J82"/>
  <c r="BE126"/>
  <c r="BE181"/>
  <c r="BE193"/>
  <c r="BE199"/>
  <c r="BE251"/>
  <c r="BE262"/>
  <c r="BE278"/>
  <c r="BE283"/>
  <c r="BE288"/>
  <c r="BE293"/>
  <c r="BE298"/>
  <c r="BE314"/>
  <c r="BE348"/>
  <c r="BE360"/>
  <c r="BE369"/>
  <c r="BE374"/>
  <c r="BE394"/>
  <c r="BE414"/>
  <c r="BE447"/>
  <c r="BE463"/>
  <c r="BE468"/>
  <c r="BE482"/>
  <c r="BE493"/>
  <c r="BE498"/>
  <c r="BE514"/>
  <c r="BE519"/>
  <c r="BE525"/>
  <c r="BE545"/>
  <c r="BE605"/>
  <c r="BE617"/>
  <c r="BE651"/>
  <c r="BE657"/>
  <c r="BE727"/>
  <c r="BE809"/>
  <c r="E48"/>
  <c r="BE91"/>
  <c r="BE96"/>
  <c r="BE115"/>
  <c r="BE145"/>
  <c r="BE155"/>
  <c r="BE205"/>
  <c r="BE324"/>
  <c r="BE334"/>
  <c r="BE339"/>
  <c r="BE379"/>
  <c r="BE398"/>
  <c r="BE406"/>
  <c r="BE437"/>
  <c r="BE477"/>
  <c r="BE509"/>
  <c r="BE535"/>
  <c r="BE570"/>
  <c r="BE633"/>
  <c r="BE789"/>
  <c r="BE794"/>
  <c r="BE799"/>
  <c r="BE101"/>
  <c r="BE106"/>
  <c r="BE136"/>
  <c r="BE141"/>
  <c r="BE229"/>
  <c r="BE237"/>
  <c r="BE245"/>
  <c r="BE266"/>
  <c r="BE272"/>
  <c r="BE343"/>
  <c r="BE365"/>
  <c r="BE419"/>
  <c r="BE423"/>
  <c r="BE427"/>
  <c r="BE431"/>
  <c r="BE442"/>
  <c r="BE451"/>
  <c r="BE473"/>
  <c r="BE530"/>
  <c r="BE551"/>
  <c r="BE627"/>
  <c r="BE639"/>
  <c r="BE645"/>
  <c r="BE671"/>
  <c r="BE681"/>
  <c r="BE712"/>
  <c r="BE747"/>
  <c r="BE771"/>
  <c r="BE804"/>
  <c r="BE150"/>
  <c r="BE159"/>
  <c r="BE164"/>
  <c r="BE169"/>
  <c r="BE211"/>
  <c r="BE216"/>
  <c r="BE221"/>
  <c r="BE256"/>
  <c r="BE304"/>
  <c r="BE309"/>
  <c r="BE319"/>
  <c r="BE329"/>
  <c r="BE384"/>
  <c r="BE389"/>
  <c r="BE402"/>
  <c r="BE410"/>
  <c r="BE457"/>
  <c r="BE488"/>
  <c r="BE503"/>
  <c r="BE557"/>
  <c r="BE588"/>
  <c r="BE596"/>
  <c r="BE611"/>
  <c r="BE663"/>
  <c r="J34"/>
  <c i="1" r="AW55"/>
  <c i="4" r="J34"/>
  <c i="1" r="AW57"/>
  <c i="4" r="F37"/>
  <c i="1" r="BD57"/>
  <c i="4" r="F35"/>
  <c i="1" r="BB57"/>
  <c i="2" r="F37"/>
  <c i="1" r="BD55"/>
  <c i="3" r="F35"/>
  <c i="1" r="BB56"/>
  <c i="3" r="F37"/>
  <c i="1" r="BD56"/>
  <c i="2" r="F35"/>
  <c i="1" r="BB55"/>
  <c i="4" r="F34"/>
  <c i="1" r="BA57"/>
  <c i="3" r="F36"/>
  <c i="1" r="BC56"/>
  <c i="2" r="F36"/>
  <c i="1" r="BC55"/>
  <c i="3" r="F34"/>
  <c i="1" r="BA56"/>
  <c i="4" r="F36"/>
  <c i="1" r="BC57"/>
  <c i="2" r="F34"/>
  <c i="1" r="BA55"/>
  <c i="3" r="J34"/>
  <c i="1" r="AW56"/>
  <c i="4" l="1" r="R85"/>
  <c r="R84"/>
  <c i="3" r="R318"/>
  <c i="2" r="BK491"/>
  <c r="BK89"/>
  <c r="BK88"/>
  <c r="J88"/>
  <c r="P491"/>
  <c i="4" r="P85"/>
  <c r="P84"/>
  <c i="1" r="AU57"/>
  <c i="3" r="P318"/>
  <c r="P88"/>
  <c r="P87"/>
  <c i="1" r="AU56"/>
  <c i="3" r="T88"/>
  <c r="T87"/>
  <c i="2" r="T89"/>
  <c r="T88"/>
  <c r="R491"/>
  <c r="R89"/>
  <c r="R88"/>
  <c i="3" r="R88"/>
  <c r="R87"/>
  <c i="4" r="T85"/>
  <c r="T84"/>
  <c i="2" r="P89"/>
  <c r="P88"/>
  <c i="1" r="AU55"/>
  <c i="4" r="BK85"/>
  <c r="J85"/>
  <c r="J60"/>
  <c i="3" r="BK318"/>
  <c r="J318"/>
  <c r="J65"/>
  <c i="2" r="J30"/>
  <c i="1" r="AG55"/>
  <c i="4" r="J33"/>
  <c i="1" r="AV57"/>
  <c r="AT57"/>
  <c r="BD54"/>
  <c r="W33"/>
  <c i="3" r="J33"/>
  <c i="1" r="AV56"/>
  <c r="AT56"/>
  <c r="BA54"/>
  <c r="W30"/>
  <c r="BC54"/>
  <c r="AY54"/>
  <c i="3" r="F33"/>
  <c i="1" r="AZ56"/>
  <c i="4" r="F33"/>
  <c i="1" r="AZ57"/>
  <c i="2" r="F33"/>
  <c i="1" r="AZ55"/>
  <c r="BB54"/>
  <c r="AX54"/>
  <c i="2" r="J33"/>
  <c i="1" r="AV55"/>
  <c r="AT55"/>
  <c r="AN55"/>
  <c i="3" l="1" r="BK88"/>
  <c r="J88"/>
  <c r="J60"/>
  <c i="2" r="J59"/>
  <c r="J491"/>
  <c r="J66"/>
  <c i="4" r="BK84"/>
  <c r="J84"/>
  <c r="J59"/>
  <c i="2" r="J89"/>
  <c r="J60"/>
  <c r="J39"/>
  <c i="1" r="AU54"/>
  <c r="W31"/>
  <c r="AZ54"/>
  <c r="W29"/>
  <c r="W32"/>
  <c r="AW54"/>
  <c r="AK30"/>
  <c i="3" l="1" r="BK87"/>
  <c r="J87"/>
  <c r="J59"/>
  <c i="4" r="J30"/>
  <c i="1" r="AG57"/>
  <c r="AV54"/>
  <c r="AK29"/>
  <c i="4" l="1" r="J39"/>
  <c i="1" r="AN57"/>
  <c i="3" r="J30"/>
  <c i="1" r="AG56"/>
  <c r="AG54"/>
  <c r="AK26"/>
  <c r="AT54"/>
  <c l="1" r="AN56"/>
  <c i="3" r="J39"/>
  <c i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<sst xmlns="http://schemas.openxmlformats.org/spreadsheetml/2006/main">
  <si>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</si>
  <si>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</si>
  <si>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</si>
  <si>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</si>
  <si>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</si>
  <si>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{98c65329-f90d-4eed-9d71-ed46e620872d}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</si>
  <si>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</si>
  <si>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</si>
  <si>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</si>
  <si>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</si>
  <si>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</si>
  <si>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</si>
  <si>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</si>
  <si>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</si>
  <si>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POSP900-2025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</si>
  <si>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</si>
  <si>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</si>
  <si>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 xml:space="preserve"> Komunikace Stará a Libušina v Krnově</t>
  </si>
  <si>
    <t>KSO:</t>
  </si>
  <si>
    <t>823 27</t>
  </si>
  <si>
    <t>CC-CZ:</t>
  </si>
  <si>
    <t>21121</t>
  </si>
  <si>
    <t>Místo:</t>
  </si>
  <si>
    <t>Krnov</t>
  </si>
  <si>
    <t>Datum:</t>
  </si>
  <si>
    <t>26. 9. 2025</t>
  </si>
  <si>
    <t>CZ-CPV:</t>
  </si>
  <si>
    <t>77310000-6</t>
  </si>
  <si>
    <t>CZ-CPA:</t>
  </si>
  <si>
    <t>81.30.1</t>
  </si>
  <si>
    <t>Zadavatel:</t>
  </si>
  <si>
    <t>IČ:</t>
  </si>
  <si>
    <t xml:space="preserve">00296139 </t>
  </si>
  <si>
    <t xml:space="preserve">Město Krnov </t>
  </si>
  <si>
    <t>DIČ:</t>
  </si>
  <si>
    <t xml:space="preserve">CZ00296139 </t>
  </si>
  <si>
    <t>Účastník:</t>
  </si>
  <si>
    <t>Vyplň údaj</t>
  </si>
  <si>
    <t>Projektant:</t>
  </si>
  <si>
    <t xml:space="preserve">45186677 </t>
  </si>
  <si>
    <t>True</t>
  </si>
  <si>
    <t>Ing. Petr Doležel</t>
  </si>
  <si>
    <t/>
  </si>
  <si>
    <t>Zpracovatel:</t>
  </si>
  <si>
    <t xml:space="preserve">ing.Pospíšil Michal                 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</si>
  <si>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</si>
  <si>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</si>
  <si>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</si>
  <si>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</si>
  <si>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</si>
  <si>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</si>
  <si>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</si>
  <si>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</si>
  <si>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</si>
  <si>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</si>
  <si>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</si>
  <si>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</si>
  <si>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</si>
  <si>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</si>
  <si>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</si>
  <si>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</si>
  <si>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</si>
  <si>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</si>
  <si>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</si>
  <si>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</si>
  <si>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</si>
  <si>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</si>
  <si>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</si>
  <si>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</si>
  <si>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</si>
  <si>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</si>
  <si>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</si>
  <si>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</si>
  <si>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</si>
  <si>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</si>
  <si>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</si>
  <si>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</si>
  <si>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</si>
  <si>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</si>
  <si>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</si>
  <si>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</si>
  <si>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</si>
  <si>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</si>
  <si>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</si>
  <si>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</si>
  <si>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</si>
  <si>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1-1</t>
  </si>
  <si>
    <t xml:space="preserve">SO 101 Komunikace- ulice Stará - soupis prací </t>
  </si>
  <si>
    <t>STA</t>
  </si>
  <si>
    <t>1</t>
  </si>
  <si>
    <t>{57db17ba-38f5-4a6f-879d-9c38d42c2bf7}</t>
  </si>
  <si>
    <t>82229</t>
  </si>
  <si>
    <t>2</t>
  </si>
  <si>
    <t>1-2</t>
  </si>
  <si>
    <t xml:space="preserve">SO 101 Komunikace - ul.Libušina - soupis prací </t>
  </si>
  <si>
    <t>{909fead9-c050-4f58-a746-da8ad250dfdd}</t>
  </si>
  <si>
    <t>1-3</t>
  </si>
  <si>
    <t>Vedlejší rozpočtové náklady - soupis prací</t>
  </si>
  <si>
    <t>VON</t>
  </si>
  <si>
    <t>{372fd99d-4e70-43d5-810e-9ad560f33b62}</t>
  </si>
  <si>
    <t>KRYCÍ LIST SOUPISU PRACÍ</t>
  </si>
  <si>
    <t>Objekt:</t>
  </si>
  <si>
    <t xml:space="preserve">1-1 - SO 101 Komunikace- ulice Stará - soupis prací </t>
  </si>
  <si>
    <t>42.11.10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</si>
  <si>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</si>
  <si>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</si>
  <si>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</si>
  <si>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</si>
  <si>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</si>
  <si>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001 - zemní práce</t>
  </si>
  <si>
    <t xml:space="preserve">    57 -  Kryty pozemních komunikací letišť a ploch z kameniva nebo živičné</t>
  </si>
  <si>
    <t xml:space="preserve">    059 - kryty poz.komunikací - dlažba</t>
  </si>
  <si>
    <t xml:space="preserve">    81 -  Potrubí z trub betonových</t>
  </si>
  <si>
    <t xml:space="preserve">    87 -  Potrubí z trub plastických a skleněných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</si>
  <si>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</si>
  <si>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</si>
  <si>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96 - Bourání konstrukcí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</si>
  <si>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</si>
  <si>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</si>
  <si>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</si>
  <si>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</si>
  <si>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</si>
  <si>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</si>
  <si>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</si>
  <si>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</si>
  <si>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</si>
  <si>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</si>
  <si>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</si>
  <si>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</si>
  <si>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</si>
  <si>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</si>
  <si>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</si>
  <si>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</si>
  <si>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001</t>
  </si>
  <si>
    <t>zemní práce</t>
  </si>
  <si>
    <t>K</t>
  </si>
  <si>
    <t>122151101</t>
  </si>
  <si>
    <t>Odkopávky a prokopávky nezapažené v hornině třídy těžitelnosti I skupiny 1 a 2 objem do 20 m3 strojně</t>
  </si>
  <si>
    <t>m3</t>
  </si>
  <si>
    <t>CS ÚRS 2025 02</t>
  </si>
  <si>
    <t>4</t>
  </si>
  <si>
    <t>1013200723</t>
  </si>
  <si>
    <t>PP</t>
  </si>
  <si>
    <t>Odkopávky a prokopávky nezapažené strojně v hornině třídy těžitelnosti I skupiny 1 a 2 do 20 m3</t>
  </si>
  <si>
    <t>Online PSC</t>
  </si>
  <si>
    <t>https://podminky.urs.cz/item/CS_URS_2025_02/122151101</t>
  </si>
  <si>
    <t>VV</t>
  </si>
  <si>
    <t>položka výkazu výměr 12</t>
  </si>
  <si>
    <t>3,5*0,3</t>
  </si>
  <si>
    <t>132251253</t>
  </si>
  <si>
    <t>Hloubení rýh nezapažených š do 2000 mm v hornině třídy těžitelnosti I skupiny 3 objem do 100 m3 strojně</t>
  </si>
  <si>
    <t>-541637121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</si>
  <si>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</si>
  <si>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https://podminky.urs.cz/item/CS_URS_2025_02/132251253</t>
  </si>
  <si>
    <t>položka výkazu výměr 21</t>
  </si>
  <si>
    <t>1,1*2,1*12</t>
  </si>
  <si>
    <t>3</t>
  </si>
  <si>
    <t>133151101</t>
  </si>
  <si>
    <t>Hloubení šachet nezapažených v hornině třídy těžitelnosti I skupiny 1 a 2 objem do 20 m3</t>
  </si>
  <si>
    <t>729574712</t>
  </si>
  <si>
    <t>Hloubení nezapažených šachet strojně v hornině třídy těžitelnosti I skupiny 1 a 2 do 20 m3</t>
  </si>
  <si>
    <t>https://podminky.urs.cz/item/CS_URS_2025_02/133151101</t>
  </si>
  <si>
    <t>0,5^2*3,14*2,7*3</t>
  </si>
  <si>
    <t>162751117</t>
  </si>
  <si>
    <t>Vodorovné přemístění přes 9 000 do 10000 m výkopku/sypaniny z horniny třídy těžitelnosti I skupiny 1 až 3</t>
  </si>
  <si>
    <t>147690168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</si>
  <si>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</si>
  <si>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</si>
  <si>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Součet</t>
  </si>
  <si>
    <t>5</t>
  </si>
  <si>
    <t>162751119</t>
  </si>
  <si>
    <t>Příplatek k vodorovnému přemístění výkopku/sypaniny z horniny třídy těžitelnosti I skupiny 1 až 3 ZKD 1000 m přes 10000 m</t>
  </si>
  <si>
    <t>-1319728905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</si>
  <si>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</si>
  <si>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https://podminky.urs.cz/item/CS_URS_2025_02/162751119</t>
  </si>
  <si>
    <t>skládka 12 km</t>
  </si>
  <si>
    <t>Mezisoučet</t>
  </si>
  <si>
    <t>35,129*2</t>
  </si>
  <si>
    <t>6</t>
  </si>
  <si>
    <t>171201231</t>
  </si>
  <si>
    <t>Poplatek za uložení zeminy a kamení na recyklační skládce (skládkovné) kód odpadu 17 05 04</t>
  </si>
  <si>
    <t>t</t>
  </si>
  <si>
    <t>-1298300672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</si>
  <si>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</si>
  <si>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</si>
  <si>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35,129*1,8</t>
  </si>
  <si>
    <t>7</t>
  </si>
  <si>
    <t>181151311</t>
  </si>
  <si>
    <t>Plošná úprava terénu přes 500 m2 zemina skupiny 1 až 4 nerovnosti přes 50 do 100 mm v rovinně a svahu do 1:5</t>
  </si>
  <si>
    <t>m2</t>
  </si>
  <si>
    <t>867377093</t>
  </si>
  <si>
    <t>Plošná úprava terénu v zemině skupiny 1 až 4 s urovnáním povrchu bez doplnění ornice souvislé plochy přes 500 m2 při nerovnostech terénu přes 50 do 100 mm v rovině nebo na svahu do 1:5</t>
  </si>
  <si>
    <t>https://podminky.urs.cz/item/CS_URS_2025_02/181151311</t>
  </si>
  <si>
    <t xml:space="preserve">položka výkazu výměr  33</t>
  </si>
  <si>
    <t>26,5</t>
  </si>
  <si>
    <t>8</t>
  </si>
  <si>
    <t>M</t>
  </si>
  <si>
    <t>10364101</t>
  </si>
  <si>
    <t>zemina pro terénní úpravy - ornice</t>
  </si>
  <si>
    <t>-1081485865</t>
  </si>
  <si>
    <t>26,5*0,1*1,8</t>
  </si>
  <si>
    <t>9</t>
  </si>
  <si>
    <t>181351003</t>
  </si>
  <si>
    <t>Rozprostření ornice tl vrstvy do 200 mm pl do 100 m2 v rovině nebo ve svahu do 1:5 strojně</t>
  </si>
  <si>
    <t>1330837487</t>
  </si>
  <si>
    <t>Rozprostření a urovnání ornice v rovině nebo ve svahu sklonu do 1:5 strojně při souvislé ploše do 100 m2, tl. vrstvy do 200 mm</t>
  </si>
  <si>
    <t>https://podminky.urs.cz/item/CS_URS_2025_02/181351003</t>
  </si>
  <si>
    <t>10</t>
  </si>
  <si>
    <t>181411141</t>
  </si>
  <si>
    <t>Založení parterového trávníku výsevem pl do 1000 m2 v rovině a ve svahu do 1:5</t>
  </si>
  <si>
    <t>1533026231</t>
  </si>
  <si>
    <t>Založení trávníku na půdě předem připravené plochy do 1000 m2 výsevem včetně utažení parterového v rovině nebo na svahu do 1:5</t>
  </si>
  <si>
    <t>https://podminky.urs.cz/item/CS_URS_2025_02/181411141</t>
  </si>
  <si>
    <t>11</t>
  </si>
  <si>
    <t>00572410</t>
  </si>
  <si>
    <t>osivo směs travní parková</t>
  </si>
  <si>
    <t>kg</t>
  </si>
  <si>
    <t>-1187620365</t>
  </si>
  <si>
    <t>26,5*0,02</t>
  </si>
  <si>
    <t>183205111</t>
  </si>
  <si>
    <t>Založení záhonu v rovině a svahu do 1:5 zemina skupiny 1 a 2</t>
  </si>
  <si>
    <t>-2013780386</t>
  </si>
  <si>
    <t>Založení záhonu pro výsadbu rostlin v rovině nebo na svahu do 1:5 v zemině skupiny 1 až 2</t>
  </si>
  <si>
    <t>https://podminky.urs.cz/item/CS_URS_2025_02/183205111</t>
  </si>
  <si>
    <t>13</t>
  </si>
  <si>
    <t>183403114</t>
  </si>
  <si>
    <t>Obdělání půdy kultivátorováním v rovině a svahu do 1:5</t>
  </si>
  <si>
    <t>-1802494548</t>
  </si>
  <si>
    <t>Obdělání půdy kultivátorováním v rovině nebo na svahu do 1:5</t>
  </si>
  <si>
    <t>https://podminky.urs.cz/item/CS_URS_2025_02/183403114</t>
  </si>
  <si>
    <t>14</t>
  </si>
  <si>
    <t>174101101</t>
  </si>
  <si>
    <t>Zásyp jam, šachet rýh nebo kolem objektů sypaninou se zhutněním</t>
  </si>
  <si>
    <t>-1333930981</t>
  </si>
  <si>
    <t>Zásyp sypaninou z jakékoliv horniny strojně s uložením výkopku ve vrstvách se zhutněním jam, šachet, rýh nebo kolem objektů v těchto vykopávkách</t>
  </si>
  <si>
    <t>https://podminky.urs.cz/item/CS_URS_2025_02/174101101</t>
  </si>
  <si>
    <t>položka výkazu výměr 19</t>
  </si>
  <si>
    <t>0,5^2*3,14*1,5</t>
  </si>
  <si>
    <t>-(0,25)^2*3,14*2,7*3</t>
  </si>
  <si>
    <t>-12*0,15*1,1</t>
  </si>
  <si>
    <t>-12*0,35*1,1</t>
  </si>
  <si>
    <t>15</t>
  </si>
  <si>
    <t>583441970</t>
  </si>
  <si>
    <t>štěrkodrť frakce 0/63</t>
  </si>
  <si>
    <t>728228024</t>
  </si>
  <si>
    <t>27,067*2</t>
  </si>
  <si>
    <t>16</t>
  </si>
  <si>
    <t>175101201</t>
  </si>
  <si>
    <t>Obsypání objektu nad přilehlým původním terénem sypaninou bez prohození, uloženou do 3 m ručně</t>
  </si>
  <si>
    <t>446392961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</si>
  <si>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</si>
  <si>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https://podminky.urs.cz/item/CS_URS_2025_02/175101201</t>
  </si>
  <si>
    <t>12*0,35*1,1</t>
  </si>
  <si>
    <t>17</t>
  </si>
  <si>
    <t>58343872</t>
  </si>
  <si>
    <t>kamenivo drcené hrubé frakce 8/16</t>
  </si>
  <si>
    <t>1717949913</t>
  </si>
  <si>
    <t>4,62*1,8</t>
  </si>
  <si>
    <t>18</t>
  </si>
  <si>
    <t>181102302</t>
  </si>
  <si>
    <t>Úprava pláně pro silnice a dálnice v zářezech se zhutněním</t>
  </si>
  <si>
    <t>1079019075</t>
  </si>
  <si>
    <t>Úprava pláně na stavbách silnic a dálnic strojně v zářezech mimo skalních se zhutněním</t>
  </si>
  <si>
    <t>https://podminky.urs.cz/item/CS_URS_2025_02/181102302</t>
  </si>
  <si>
    <t>položka výkazu výměr 13</t>
  </si>
  <si>
    <t>661,4</t>
  </si>
  <si>
    <t>57</t>
  </si>
  <si>
    <t xml:space="preserve"> Kryty pozemních komunikací letišť a ploch z kameniva nebo živičné</t>
  </si>
  <si>
    <t>19</t>
  </si>
  <si>
    <t>564851011</t>
  </si>
  <si>
    <t>Podklad ze štěrkodrtě ŠD plochy do 100 m2 tl 150 mm</t>
  </si>
  <si>
    <t>1178822412</t>
  </si>
  <si>
    <t>Podklad ze štěrkodrti ŠD s rozprostřením a zhutněním plochy jednotlivě do 100 m2, po zhutnění tl. 150 mm</t>
  </si>
  <si>
    <t>https://podminky.urs.cz/item/CS_URS_2025_02/564851011</t>
  </si>
  <si>
    <t xml:space="preserve">položka výkazu výměr  13</t>
  </si>
  <si>
    <t>91</t>
  </si>
  <si>
    <t>20</t>
  </si>
  <si>
    <t>564851111</t>
  </si>
  <si>
    <t>Podklad ze štěrkodrtě ŠD plochy přes 100 m2 tl 150 mm</t>
  </si>
  <si>
    <t>362553573</t>
  </si>
  <si>
    <t>Podklad ze štěrkodrti ŠD s rozprostřením a zhutněním plochy přes 100 m2, po zhutnění tl. 150 mm</t>
  </si>
  <si>
    <t>https://podminky.urs.cz/item/CS_URS_2025_02/564851111</t>
  </si>
  <si>
    <t>268,4+302</t>
  </si>
  <si>
    <t>565145121</t>
  </si>
  <si>
    <t>Asfaltový beton vrstva podkladní ACP 16 S tl 60 mm š přes 3 m z nemodifikovaného asfaltu</t>
  </si>
  <si>
    <t>350335866</t>
  </si>
  <si>
    <t>Asfaltový beton vrstva podkladní ACP 16 z nemodifikovaného asfaltu s rozprostřením a zhutněním ACP 16 S v pruhu šířky přes 3 m, po zhutnění tl. 60 mm</t>
  </si>
  <si>
    <t>https://podminky.urs.cz/item/CS_URS_2025_02/565145121</t>
  </si>
  <si>
    <t>položka výkazu výměr 25</t>
  </si>
  <si>
    <t>929</t>
  </si>
  <si>
    <t>položka výkazu výměr 35</t>
  </si>
  <si>
    <t>60</t>
  </si>
  <si>
    <t>22</t>
  </si>
  <si>
    <t>573211111</t>
  </si>
  <si>
    <t>Postřik živičný spojovací z asfaltu v množství 0,60 kg/m2</t>
  </si>
  <si>
    <t>1056094327</t>
  </si>
  <si>
    <t>Postřik spojovací PS bez posypu kamenivem z asfaltu silničního, v množství 0,60 kg/m2</t>
  </si>
  <si>
    <t>https://podminky.urs.cz/item/CS_URS_2025_02/573211111</t>
  </si>
  <si>
    <t>položka výkazu výměr 26</t>
  </si>
  <si>
    <t>položka výkazu výměr 36</t>
  </si>
  <si>
    <t>23</t>
  </si>
  <si>
    <t>577134121</t>
  </si>
  <si>
    <t>Asfaltový beton vrstva obrusná ACO 11+ tř. I tl 40 mm š přes 3 m z nemodifikovaného asfaltu</t>
  </si>
  <si>
    <t>69023680</t>
  </si>
  <si>
    <t>Asfaltový beton vrstva obrusná ACO 11 z nemodifikovaného asfaltu s rozprostřením a se zhutněním ACO 11+ v pruhu šířky přes 3 m, po zhutnění tl. 40 mm</t>
  </si>
  <si>
    <t>https://podminky.urs.cz/item/CS_URS_2025_02/577134121</t>
  </si>
  <si>
    <t>položka výkazu výměr 27</t>
  </si>
  <si>
    <t>položka výkazu výměr 37</t>
  </si>
  <si>
    <t>24</t>
  </si>
  <si>
    <t>919121213</t>
  </si>
  <si>
    <t>Těsnění spár zálivkou za studena pro komůrky š 10 mm hl 25 mm bez těsnicího profilu</t>
  </si>
  <si>
    <t>m</t>
  </si>
  <si>
    <t>-1015027766</t>
  </si>
  <si>
    <t>Utěsnění dilatačních spár zálivkou za studena v cementobetonovém nebo živičném krytu včetně adhezního nátěru bez těsnicího profilu pod zálivkou, pro komůrky šířky 10 mm, hloubky 25 mm</t>
  </si>
  <si>
    <t>https://podminky.urs.cz/item/CS_URS_2025_02/919121213</t>
  </si>
  <si>
    <t xml:space="preserve">položka výkazu výměr  31</t>
  </si>
  <si>
    <t>28,5</t>
  </si>
  <si>
    <t>25</t>
  </si>
  <si>
    <t>938908411</t>
  </si>
  <si>
    <t>Čištění vozovek splachováním vodou</t>
  </si>
  <si>
    <t>-2139835711</t>
  </si>
  <si>
    <t>Čištění vozovek splachováním vodou povrchu podkladu nebo krytu živičného, betonového nebo dlážděného</t>
  </si>
  <si>
    <t>https://podminky.urs.cz/item/CS_URS_2025_02/938908411</t>
  </si>
  <si>
    <t>položka výkazu výměr 1</t>
  </si>
  <si>
    <t>996</t>
  </si>
  <si>
    <t>26</t>
  </si>
  <si>
    <t>938909311</t>
  </si>
  <si>
    <t>Čištění vozovek metením strojně podkladu nebo krytu betonového nebo živičného</t>
  </si>
  <si>
    <t>1881785481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</si>
  <si>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</si>
  <si>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https://podminky.urs.cz/item/CS_URS_2025_02/938909311</t>
  </si>
  <si>
    <t>27</t>
  </si>
  <si>
    <t>998225111</t>
  </si>
  <si>
    <t>Přesun hmot pro pozemní komunikace s krytem z kamene, monolitickým betonovým nebo živičným</t>
  </si>
  <si>
    <t>574065503</t>
  </si>
  <si>
    <t>Přesun hmot pro komunikace s krytem z kameniva, monolitickým betonovým nebo živičným dopravní vzdálenost do 200 m jakékoliv délky objektu</t>
  </si>
  <si>
    <t>https://podminky.urs.cz/item/CS_URS_2025_02/998225111</t>
  </si>
  <si>
    <t>059</t>
  </si>
  <si>
    <t>kryty poz.komunikací - dlažba</t>
  </si>
  <si>
    <t>28</t>
  </si>
  <si>
    <t>596211120</t>
  </si>
  <si>
    <t>Kladení zámkové dlažby komunikací pro pěší ručně tl 60 mm skupiny B pl do 50 m2</t>
  </si>
  <si>
    <t>1038363004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</si>
  <si>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</si>
  <si>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>https://podminky.urs.cz/item/CS_URS_2025_02/596211120</t>
  </si>
  <si>
    <t>položka výkazu výměr 28</t>
  </si>
  <si>
    <t>30,9</t>
  </si>
  <si>
    <t>29</t>
  </si>
  <si>
    <t>596211123</t>
  </si>
  <si>
    <t>Kladení zámkové dlažby komunikací pro pěší ručně tl 60 mm skupiny B pl přes 300 m2</t>
  </si>
  <si>
    <t>1817546338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</si>
  <si>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přes 300 m2</t>
  </si>
  <si>
    <t>https://podminky.urs.cz/item/CS_URS_2025_02/596211123</t>
  </si>
  <si>
    <t>459,8</t>
  </si>
  <si>
    <t>30</t>
  </si>
  <si>
    <t>59245021</t>
  </si>
  <si>
    <t>dlažba skladebná betonová 200x200mm tl 60mm přírodní</t>
  </si>
  <si>
    <t>-417769831</t>
  </si>
  <si>
    <t>položka výkazu výměr 29</t>
  </si>
  <si>
    <t>barva šedá</t>
  </si>
  <si>
    <t>(459,8-20)*1,01</t>
  </si>
  <si>
    <t>31</t>
  </si>
  <si>
    <t>59245006</t>
  </si>
  <si>
    <t>dlažba pro nevidomé betonová 200x100mm tl 60mm barevná</t>
  </si>
  <si>
    <t>-68800297</t>
  </si>
  <si>
    <t>položka výkazu výměr28</t>
  </si>
  <si>
    <t>barva červená</t>
  </si>
  <si>
    <t>(30,9-5,1)*1,03</t>
  </si>
  <si>
    <t>32</t>
  </si>
  <si>
    <t>596211230</t>
  </si>
  <si>
    <t>Kladení zámkové dlažby komunikací pro pěší ručně tl 80 mm skupiny C pl do 50 m2</t>
  </si>
  <si>
    <t>550233745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</si>
  <si>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C, pro plochy do 50 m2</t>
  </si>
  <si>
    <t>https://podminky.urs.cz/item/CS_URS_2025_02/596211230</t>
  </si>
  <si>
    <t>položka výkazu výměr 30</t>
  </si>
  <si>
    <t>51,3</t>
  </si>
  <si>
    <t>33</t>
  </si>
  <si>
    <t>59245030</t>
  </si>
  <si>
    <t>dlažba skladebná betonová 200x200mm tl 80mm přírodní</t>
  </si>
  <si>
    <t>34433483</t>
  </si>
  <si>
    <t>51,3*1,03</t>
  </si>
  <si>
    <t>34</t>
  </si>
  <si>
    <t>916111123</t>
  </si>
  <si>
    <t>Osazení obruby z drobných kostek s boční opěrou do lože z betonu prostého</t>
  </si>
  <si>
    <t>106113815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</si>
  <si>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</si>
  <si>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https://podminky.urs.cz/item/CS_URS_2025_02/916111123</t>
  </si>
  <si>
    <t xml:space="preserve">položka výkazu výměr  17</t>
  </si>
  <si>
    <t>325*2</t>
  </si>
  <si>
    <t>35</t>
  </si>
  <si>
    <t>58381007</t>
  </si>
  <si>
    <t>kostka štípaná dlažební žula drobná 8/10</t>
  </si>
  <si>
    <t>1779862244</t>
  </si>
  <si>
    <t>položka výkazu výměr 17</t>
  </si>
  <si>
    <t>325*0,2*1,01</t>
  </si>
  <si>
    <t>36</t>
  </si>
  <si>
    <t>916131213</t>
  </si>
  <si>
    <t>Osazení silničního obrubníku betonového stojatého s boční opěrou do lože z betonu prostého</t>
  </si>
  <si>
    <t>-1790656738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</si>
  <si>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</si>
  <si>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https://podminky.urs.cz/item/CS_URS_2025_02/916131213</t>
  </si>
  <si>
    <t xml:space="preserve">položka výkazu výměr  14</t>
  </si>
  <si>
    <t>325</t>
  </si>
  <si>
    <t>37</t>
  </si>
  <si>
    <t>59217031</t>
  </si>
  <si>
    <t>obrubník silniční betonový 1000x150x250mm</t>
  </si>
  <si>
    <t>-1117339234</t>
  </si>
  <si>
    <t>položka výkazu výměr 14</t>
  </si>
  <si>
    <t>(325-0,8-10-11-53,2)*1,01</t>
  </si>
  <si>
    <t>38</t>
  </si>
  <si>
    <t>59217029</t>
  </si>
  <si>
    <t>obrubník silniční betonový nájezdový 1000x150x150mm</t>
  </si>
  <si>
    <t>-1907053190</t>
  </si>
  <si>
    <t>54*1,01</t>
  </si>
  <si>
    <t>39</t>
  </si>
  <si>
    <t>59217030</t>
  </si>
  <si>
    <t>obrubník silniční betonový přechodový 1000x150x150-250mm</t>
  </si>
  <si>
    <t>-969578335</t>
  </si>
  <si>
    <t>(10+11)*1,01</t>
  </si>
  <si>
    <t>40</t>
  </si>
  <si>
    <t>59217035</t>
  </si>
  <si>
    <t>obrubník betonový obloukový vnější 780x150x250mm</t>
  </si>
  <si>
    <t>-1912344912</t>
  </si>
  <si>
    <t>1*0,8*1,01</t>
  </si>
  <si>
    <t>41</t>
  </si>
  <si>
    <t>916231213</t>
  </si>
  <si>
    <t>Osazení chodníkového obrubníku betonového stojatého s boční opěrou do lože z betonu prostého</t>
  </si>
  <si>
    <t>1091338248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</si>
  <si>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</si>
  <si>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https://podminky.urs.cz/item/CS_URS_2025_02/916231213</t>
  </si>
  <si>
    <t xml:space="preserve">položka výkazu výměr  16</t>
  </si>
  <si>
    <t>17,2</t>
  </si>
  <si>
    <t>42</t>
  </si>
  <si>
    <t>59217017</t>
  </si>
  <si>
    <t>obrubník betonový chodníkový 1000x100x250mm</t>
  </si>
  <si>
    <t>986216073</t>
  </si>
  <si>
    <t>18*1,01</t>
  </si>
  <si>
    <t>43</t>
  </si>
  <si>
    <t>916241213</t>
  </si>
  <si>
    <t>Osazení obrubníku kamenného stojatého s boční opěrou do lože z betonu prostého</t>
  </si>
  <si>
    <t>1759943998</t>
  </si>
  <si>
    <t>Osazení obrubníku kamenného se zřízením lože, s vyplněním a zatřením spár cementovou maltou stojatého s boční opěrou z betonu prostého, do lože z betonu prostého</t>
  </si>
  <si>
    <t>https://podminky.urs.cz/item/CS_URS_2025_02/916241213</t>
  </si>
  <si>
    <t xml:space="preserve">položka výkazu výměr  15</t>
  </si>
  <si>
    <t>6,3</t>
  </si>
  <si>
    <t>44</t>
  </si>
  <si>
    <t>916991121</t>
  </si>
  <si>
    <t>Lože pod obrubníky, krajníky nebo obruby z dlažebních kostek z betonu prostého</t>
  </si>
  <si>
    <t>-1080759081</t>
  </si>
  <si>
    <t>https://podminky.urs.cz/item/CS_URS_2025_02/916991121</t>
  </si>
  <si>
    <t>325*0,3*0,15</t>
  </si>
  <si>
    <t>6,3*0,4*0,15</t>
  </si>
  <si>
    <t>17,2*0,25*0,15</t>
  </si>
  <si>
    <t>325*0,25*0,15</t>
  </si>
  <si>
    <t>45</t>
  </si>
  <si>
    <t>R-059-005</t>
  </si>
  <si>
    <t>Rezání obrub</t>
  </si>
  <si>
    <t>kus</t>
  </si>
  <si>
    <t>780716176</t>
  </si>
  <si>
    <t xml:space="preserve">položka výkazu výměr  14-16</t>
  </si>
  <si>
    <t>předpoklad 5%</t>
  </si>
  <si>
    <t>(325+6,3+17,2)*0,05</t>
  </si>
  <si>
    <t>46</t>
  </si>
  <si>
    <t>998223011</t>
  </si>
  <si>
    <t>Přesun hmot pro pozemní komunikace s krytem dlážděným</t>
  </si>
  <si>
    <t>1501761945</t>
  </si>
  <si>
    <t>Přesun hmot pro pozemní komunikace s krytem dlážděným dopravní vzdálenost do 200 m jakékoliv délky objektu</t>
  </si>
  <si>
    <t>https://podminky.urs.cz/item/CS_URS_2025_02/998223011</t>
  </si>
  <si>
    <t>81</t>
  </si>
  <si>
    <t xml:space="preserve"> Potrubí z trub betonových</t>
  </si>
  <si>
    <t>47</t>
  </si>
  <si>
    <t>452112112</t>
  </si>
  <si>
    <t>Osazení betonových prstenců nebo rámů do malty výšky do 100 mm pod poklopy a mříže</t>
  </si>
  <si>
    <t>-1376441732</t>
  </si>
  <si>
    <t>Osazení betonových dílců prstenců nebo rámů pod poklopy a mříže do malty, výšky do 100 mm</t>
  </si>
  <si>
    <t>https://podminky.urs.cz/item/CS_URS_2025_02/452112112</t>
  </si>
  <si>
    <t>48</t>
  </si>
  <si>
    <t>895941323</t>
  </si>
  <si>
    <t>Osazení vpusti uliční DN 450 z betonových dílců skruž středová 570 mm</t>
  </si>
  <si>
    <t>159683455</t>
  </si>
  <si>
    <t>Osazení vpusti uliční z betonových dílců DN 450 skruž středová 570 mm</t>
  </si>
  <si>
    <t>https://podminky.urs.cz/item/CS_URS_2025_02/895941323</t>
  </si>
  <si>
    <t>49</t>
  </si>
  <si>
    <t>895941314</t>
  </si>
  <si>
    <t>Osazení vpusti uliční DN 450 z betonových dílců skruž horní 570 mm</t>
  </si>
  <si>
    <t>-1490817142</t>
  </si>
  <si>
    <t>Osazení vpusti uliční z betonových dílců DN 450 skruž horní 570 mm</t>
  </si>
  <si>
    <t>https://podminky.urs.cz/item/CS_URS_2025_02/895941314</t>
  </si>
  <si>
    <t>"položka výkazu výměr 21</t>
  </si>
  <si>
    <t>50</t>
  </si>
  <si>
    <t>895941332</t>
  </si>
  <si>
    <t>Osazení vpusti uliční DN 450 z betonových dílců skruž průběžná se zápachovou uzávěrkou</t>
  </si>
  <si>
    <t>-1727091126</t>
  </si>
  <si>
    <t>Osazení vpusti uliční z betonových dílců DN 450 skruž průběžná se zápachovou uzávěrkou</t>
  </si>
  <si>
    <t>https://podminky.urs.cz/item/CS_URS_2025_02/895941332</t>
  </si>
  <si>
    <t>51</t>
  </si>
  <si>
    <t>895941302</t>
  </si>
  <si>
    <t>Osazení vpusti uliční DN 450 z betonových dílců dno s kalištěm</t>
  </si>
  <si>
    <t>1237339404</t>
  </si>
  <si>
    <t>Osazení vpusti uliční z betonových dílců DN 450 dno s kalištěm</t>
  </si>
  <si>
    <t>https://podminky.urs.cz/item/CS_URS_2025_02/895941302</t>
  </si>
  <si>
    <t>52</t>
  </si>
  <si>
    <t>59223858</t>
  </si>
  <si>
    <t>skruž betonová horní pro uliční vpusť 450x570x50mm</t>
  </si>
  <si>
    <t>-1257002386</t>
  </si>
  <si>
    <t>53</t>
  </si>
  <si>
    <t>5922387R</t>
  </si>
  <si>
    <t xml:space="preserve">skruž pro uliční vpusť středová betonová 450x570x50mm se sifonem s odtokem  PVC DN150</t>
  </si>
  <si>
    <t>-408814436</t>
  </si>
  <si>
    <t>54</t>
  </si>
  <si>
    <t>59223852</t>
  </si>
  <si>
    <t>dno pro uliční vpusť s kalovou prohlubní betonové 450x300x50mm</t>
  </si>
  <si>
    <t>-1139676001</t>
  </si>
  <si>
    <t>55</t>
  </si>
  <si>
    <t>59224488</t>
  </si>
  <si>
    <t>skruž betonová středová pro uliční vpusť 450x570x50mm</t>
  </si>
  <si>
    <t>-444539986</t>
  </si>
  <si>
    <t>56</t>
  </si>
  <si>
    <t>59223864</t>
  </si>
  <si>
    <t>prstenec pro uliční vpusť vyrovnávací betonový 390x60x130mm</t>
  </si>
  <si>
    <t>-1747210058</t>
  </si>
  <si>
    <t>899204112</t>
  </si>
  <si>
    <t>Osazení mříží litinových včetně rámů a košů na bahno pro třídu zatížení D400, E600</t>
  </si>
  <si>
    <t>-1886866676</t>
  </si>
  <si>
    <t>https://podminky.urs.cz/item/CS_URS_2025_02/899204112</t>
  </si>
  <si>
    <t>58</t>
  </si>
  <si>
    <t>59223871</t>
  </si>
  <si>
    <t>koš vysoký pro uliční vpusti žárově Pz plech pro rám 500/500mm</t>
  </si>
  <si>
    <t>-299870605</t>
  </si>
  <si>
    <t>59</t>
  </si>
  <si>
    <t>59223260</t>
  </si>
  <si>
    <t>mříž vtoková litinová k uliční vpusti C250/D400 500x500mm</t>
  </si>
  <si>
    <t>-866080534</t>
  </si>
  <si>
    <t>89943111R</t>
  </si>
  <si>
    <t>Výšková úprava uličního vstupu nebo vpusti do 200 mm zvýšením krycího hrnce, šoupěte nebo hydrantu</t>
  </si>
  <si>
    <t>648909264</t>
  </si>
  <si>
    <t>Výšková úprava uličního vstupu nebo vpusti do 200 mm zvýšením krycího hrnce, šoupěte nebo hydrantu bez úpravy armatur</t>
  </si>
  <si>
    <t>položka výkazu výměr 18</t>
  </si>
  <si>
    <t>61</t>
  </si>
  <si>
    <t>899910211</t>
  </si>
  <si>
    <t>Výplň potrubí pod tlakem cementopopílkovou suspenzí délky potrubí do 50 m</t>
  </si>
  <si>
    <t>226064486</t>
  </si>
  <si>
    <t>Výplň potrubí trub betonových, litinových nebo kameninových cementopopílkovou suspenzí pod tlakem, délky do 50 m</t>
  </si>
  <si>
    <t>https://podminky.urs.cz/item/CS_URS_2025_02/899910211</t>
  </si>
  <si>
    <t xml:space="preserve">položka výkazu výměr  19</t>
  </si>
  <si>
    <t>předpoklad</t>
  </si>
  <si>
    <t>(0,12)^2*3,14*2</t>
  </si>
  <si>
    <t>62</t>
  </si>
  <si>
    <t>89923111R</t>
  </si>
  <si>
    <t>Výšková úprava uličního vstupu nebo vpusti do 200 mm zvýšením - snížení mříže</t>
  </si>
  <si>
    <t>223442267</t>
  </si>
  <si>
    <t>Výšková úprava uličního vstupu nebo vpusti do 200 mm zvýšením -snížení mříže</t>
  </si>
  <si>
    <t xml:space="preserve">položka výkazu výměr  20</t>
  </si>
  <si>
    <t xml:space="preserve">předpoklad </t>
  </si>
  <si>
    <t>63</t>
  </si>
  <si>
    <t>89933111R</t>
  </si>
  <si>
    <t>Výšková úprava uličního vstupu nebo vpusti do 200 mm zvýšením- snížením poklopu</t>
  </si>
  <si>
    <t>1274366917</t>
  </si>
  <si>
    <t>Výšková úprava uličního vstupu nebo vpusti do 200 mm zvýšením-snížením poklopu</t>
  </si>
  <si>
    <t>64</t>
  </si>
  <si>
    <t>998274101</t>
  </si>
  <si>
    <t>Přesun hmot pro trubní vedení z trub betonových otevřený výkop</t>
  </si>
  <si>
    <t>-1214453745</t>
  </si>
  <si>
    <t>Přesun hmot pro trubní vedení hloubené z trub betonových nebo železobetonových pro vodovody nebo kanalizace v otevřeném výkopu dopravní vzdálenost do 15 m</t>
  </si>
  <si>
    <t>https://podminky.urs.cz/item/CS_URS_2025_02/998274101</t>
  </si>
  <si>
    <t>87</t>
  </si>
  <si>
    <t xml:space="preserve"> Potrubí z trub plastických a skleněných</t>
  </si>
  <si>
    <t>65</t>
  </si>
  <si>
    <t>451572111</t>
  </si>
  <si>
    <t>Lože pod potrubí otevřený výkop z kameniva drobného těženého</t>
  </si>
  <si>
    <t>766743278</t>
  </si>
  <si>
    <t>Lože pod potrubí, stoky a drobné objekty v otevřeném výkopu z kameniva drobného těženého 0 až 4 mm</t>
  </si>
  <si>
    <t>https://podminky.urs.cz/item/CS_URS_2025_02/451572111</t>
  </si>
  <si>
    <t xml:space="preserve">položka výkazu výměr  21</t>
  </si>
  <si>
    <t>12*0,15*1,1</t>
  </si>
  <si>
    <t>66</t>
  </si>
  <si>
    <t>871313123</t>
  </si>
  <si>
    <t>Montáž kanalizačního potrubí hladkého plnostěnného SN 12 z PVC-U DN 160</t>
  </si>
  <si>
    <t>-581948404</t>
  </si>
  <si>
    <t>Montáž kanalizačního potrubí z tvrdého PVC-U hladkého plnostěnného tuhost SN 12 DN 160</t>
  </si>
  <si>
    <t>https://podminky.urs.cz/item/CS_URS_2025_02/871313123</t>
  </si>
  <si>
    <t>67</t>
  </si>
  <si>
    <t>28612005</t>
  </si>
  <si>
    <t>trubka kanalizační PVC plnostěnná třívrstvá DN 160x6000mm SN12</t>
  </si>
  <si>
    <t>-1187074082</t>
  </si>
  <si>
    <t>12*1,05</t>
  </si>
  <si>
    <t>68</t>
  </si>
  <si>
    <t>877315211</t>
  </si>
  <si>
    <t>Montáž kolen na kanalizačním potrubí z PP nebo tvrdého PVC-U trub hladkých plnostěnných DN 150</t>
  </si>
  <si>
    <t>774014742</t>
  </si>
  <si>
    <t>Montáž tvarovek na kanalizačním plastovém potrubí z PP nebo PVC-U hladkého plnostěnného kolen, víček nebo hrdlových uzávěrů DN 150</t>
  </si>
  <si>
    <t>https://podminky.urs.cz/item/CS_URS_2025_02/877315211</t>
  </si>
  <si>
    <t>3+6</t>
  </si>
  <si>
    <t>69</t>
  </si>
  <si>
    <t>28611361</t>
  </si>
  <si>
    <t>koleno kanalizační PVC KG 160x45°</t>
  </si>
  <si>
    <t>-321874219</t>
  </si>
  <si>
    <t>70</t>
  </si>
  <si>
    <t>2861142R</t>
  </si>
  <si>
    <t>odbočka kanalizační plastová s kulovým kloubem</t>
  </si>
  <si>
    <t>-760689156</t>
  </si>
  <si>
    <t>71</t>
  </si>
  <si>
    <t>892312121</t>
  </si>
  <si>
    <t>Tlaková zkouška vzduchem potrubí DN 150 těsnícím vakem ucpávkovým</t>
  </si>
  <si>
    <t>úsek</t>
  </si>
  <si>
    <t>-648590518</t>
  </si>
  <si>
    <t>Tlakové zkoušky vzduchem těsnícími vaky ucpávkovými DN 150</t>
  </si>
  <si>
    <t>https://podminky.urs.cz/item/CS_URS_2025_02/892312121</t>
  </si>
  <si>
    <t>72</t>
  </si>
  <si>
    <t>998276101</t>
  </si>
  <si>
    <t>Přesun hmot pro trubní vedení z trub z plastických hmot otevřený výkop</t>
  </si>
  <si>
    <t>-1926940817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</si>
  <si>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</si>
  <si>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https://podminky.urs.cz/item/CS_URS_2025_02/998276101</t>
  </si>
  <si>
    <t>Ostatní konstrukce a práce, bourání</t>
  </si>
  <si>
    <t>Doplňující konstrukce a práce pozemních komunikací, letišť a ploch</t>
  </si>
  <si>
    <t>73</t>
  </si>
  <si>
    <t>711161115</t>
  </si>
  <si>
    <t>Izolace proti zemní vlhkosti nopovou fólií vodorovná, výška nopu 20,0 mm, tl do 1,0 mm</t>
  </si>
  <si>
    <t>-598966884</t>
  </si>
  <si>
    <t>Izolace proti zemní vlhkosti a beztlakové vodě nopovými fóliemi na ploše vodorovné V vrstva ochranná, odvětrávací a drenážní výška nopu 20,0 mm, tl. fólie do 1,0 mm</t>
  </si>
  <si>
    <t>https://podminky.urs.cz/item/CS_URS_2025_02/711161115</t>
  </si>
  <si>
    <t>položka výkazu výměr 22</t>
  </si>
  <si>
    <t>278,2*0,5</t>
  </si>
  <si>
    <t>74</t>
  </si>
  <si>
    <t>711161383</t>
  </si>
  <si>
    <t>Izolace proti zemní vlhkosti nopovou fólií ukončení horní lištou</t>
  </si>
  <si>
    <t>-1914059319</t>
  </si>
  <si>
    <t>Izolace proti zemní vlhkosti a beztlakové vodě nopovými fóliemi ostatní ukončení izolace lištou</t>
  </si>
  <si>
    <t>https://podminky.urs.cz/item/CS_URS_2025_02/711161383</t>
  </si>
  <si>
    <t>278,2</t>
  </si>
  <si>
    <t>75</t>
  </si>
  <si>
    <t>915221112</t>
  </si>
  <si>
    <t>Vodorovné dopravní značení vodící čáry souvislé š 250 mm retroreflexní bílý plast</t>
  </si>
  <si>
    <t>1119709120</t>
  </si>
  <si>
    <t>Vodorovné dopravní značení stříkaným plastem vodící čára bílá šířky 250 mm souvislá retroreflexní</t>
  </si>
  <si>
    <t>https://podminky.urs.cz/item/CS_URS_2025_02/915221112</t>
  </si>
  <si>
    <t xml:space="preserve">položka výkazu výměr  32</t>
  </si>
  <si>
    <t>76</t>
  </si>
  <si>
    <t>915611111</t>
  </si>
  <si>
    <t>Předznačení vodorovného liniového značení</t>
  </si>
  <si>
    <t>-916032438</t>
  </si>
  <si>
    <t>Předznačení pro vodorovné značení stříkané barvou nebo prováděné z nátěrových hmot liniové dělicí čáry, vodicí proužky</t>
  </si>
  <si>
    <t>https://podminky.urs.cz/item/CS_URS_2025_02/915611111</t>
  </si>
  <si>
    <t>"položka výkazu výměr 32</t>
  </si>
  <si>
    <t>77</t>
  </si>
  <si>
    <t>915231112</t>
  </si>
  <si>
    <t>Vodorovné dopravní značení přechody pro chodce, šipky, symboly retroreflexní bílý plast</t>
  </si>
  <si>
    <t>141522247</t>
  </si>
  <si>
    <t>Vodorovné dopravní značení stříkaným plastem přechody pro chodce, šipky, symboly nápisy bílé retroreflexní</t>
  </si>
  <si>
    <t>https://podminky.urs.cz/item/CS_URS_2025_02/915231112</t>
  </si>
  <si>
    <t>33,4+4,9</t>
  </si>
  <si>
    <t>78</t>
  </si>
  <si>
    <t>915621111</t>
  </si>
  <si>
    <t>Předznačení vodorovného plošného značení</t>
  </si>
  <si>
    <t>-1401919247</t>
  </si>
  <si>
    <t>Předznačení pro vodorovné značení stříkané barvou nebo prováděné z nátěrových hmot plošné šipky, symboly, nápisy</t>
  </si>
  <si>
    <t>https://podminky.urs.cz/item/CS_URS_2025_02/915621111</t>
  </si>
  <si>
    <t>96</t>
  </si>
  <si>
    <t>Bourání konstrukcí</t>
  </si>
  <si>
    <t>79</t>
  </si>
  <si>
    <t>919112213</t>
  </si>
  <si>
    <t>Řezání spár pro vytvoření komůrky š 10 mm hl 25 mm pro těsnící zálivku v živičném krytu</t>
  </si>
  <si>
    <t>674244192</t>
  </si>
  <si>
    <t>Řezání dilatačních spár v živičném krytu vytvoření komůrky pro těsnící zálivku šířky 10 mm, hloubky 25 mm</t>
  </si>
  <si>
    <t>https://podminky.urs.cz/item/CS_URS_2025_02/919112213</t>
  </si>
  <si>
    <t>80</t>
  </si>
  <si>
    <t>919735111</t>
  </si>
  <si>
    <t>Řezání stávajícího živičného krytu hl do 50 mm</t>
  </si>
  <si>
    <t>-1765030723</t>
  </si>
  <si>
    <t>Řezání stávajícího živičného krytu nebo podkladu hloubky do 50 mm</t>
  </si>
  <si>
    <t>https://podminky.urs.cz/item/CS_URS_2025_02/919735111</t>
  </si>
  <si>
    <t>113154538</t>
  </si>
  <si>
    <t>Frézování živičného krytu tl 100 mm pruh š do 1 m pl přes 500 do 2000 m2</t>
  </si>
  <si>
    <t>1190024471</t>
  </si>
  <si>
    <t>Frézování živičného podkladu nebo krytu s naložením hmot na dopravní prostředek plochy přes 500 do 2 000 m2 pruhu šířky do 1 m, tloušťky vrstvy 100 mm</t>
  </si>
  <si>
    <t>https://podminky.urs.cz/item/CS_URS_2025_02/113154538</t>
  </si>
  <si>
    <t>položka výkazu výměr 2</t>
  </si>
  <si>
    <t>540,8</t>
  </si>
  <si>
    <t>položka výkazu výměr 34</t>
  </si>
  <si>
    <t>82</t>
  </si>
  <si>
    <t>113107163</t>
  </si>
  <si>
    <t>Odstranění podkladu z kameniva drceného tl přes 200 do 300 mm strojně pl přes 50 do 200 m2</t>
  </si>
  <si>
    <t>-1373546200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</si>
  <si>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</si>
  <si>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https://podminky.urs.cz/item/CS_URS_2025_02/113107163</t>
  </si>
  <si>
    <t>položka výkazu výměr 11</t>
  </si>
  <si>
    <t>83</t>
  </si>
  <si>
    <t>113107222</t>
  </si>
  <si>
    <t>Odstranění podkladu z kameniva drceného tl přes 100 do 200 mm strojně pl přes 200 m2</t>
  </si>
  <si>
    <t>988048038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</si>
  <si>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</si>
  <si>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https://podminky.urs.cz/item/CS_URS_2025_02/113107222</t>
  </si>
  <si>
    <t>položka výkazu výměr 9</t>
  </si>
  <si>
    <t>535,8</t>
  </si>
  <si>
    <t>84</t>
  </si>
  <si>
    <t>997221551</t>
  </si>
  <si>
    <t>Vodorovná doprava suti ze sypkých materiálů do 1 km</t>
  </si>
  <si>
    <t>-1291655102</t>
  </si>
  <si>
    <t>Vodorovná doprava suti bez naložení, ale se složením a s hrubým urovnáním ze sypkých materiálů, na vzdálenost do 1 km</t>
  </si>
  <si>
    <t>https://podminky.urs.cz/item/CS_URS_2025_02/997221551</t>
  </si>
  <si>
    <t>996*0,23</t>
  </si>
  <si>
    <t>540,8*0,23</t>
  </si>
  <si>
    <t>535,8*0,29</t>
  </si>
  <si>
    <t>91*0,44</t>
  </si>
  <si>
    <t>60*0,23</t>
  </si>
  <si>
    <t>85</t>
  </si>
  <si>
    <t>997221559</t>
  </si>
  <si>
    <t>Příplatek ZKD 1 km u vodorovné dopravy suti ze sypkých materiálů</t>
  </si>
  <si>
    <t>-955398538</t>
  </si>
  <si>
    <t>Vodorovná doprava suti bez naložení, ale se složením a s hrubým urovnáním ze sypkých materiálů, na vzdálenost Příplatek k ceně za každý další započatý 1 km přes 1 km</t>
  </si>
  <si>
    <t>https://podminky.urs.cz/item/CS_URS_2025_02/997221559</t>
  </si>
  <si>
    <t>24 km</t>
  </si>
  <si>
    <t>367,264*23</t>
  </si>
  <si>
    <t>12 km</t>
  </si>
  <si>
    <t>535,8*0,29*11</t>
  </si>
  <si>
    <t>91*0,44*11</t>
  </si>
  <si>
    <t>8447,072+1709,202+440,44</t>
  </si>
  <si>
    <t>86</t>
  </si>
  <si>
    <t>997221873</t>
  </si>
  <si>
    <t>Poplatek za uložení na recyklační skládce (skládkovné) stavebního odpadu zeminy a kamení zatříděného do Katalogu odpadů pod kódem 17 05 04</t>
  </si>
  <si>
    <t>-337995923</t>
  </si>
  <si>
    <t>https://podminky.urs.cz/item/CS_URS_2025_02/997221873</t>
  </si>
  <si>
    <t>997221875</t>
  </si>
  <si>
    <t>Poplatek za uložení na recyklační skládce (skládkovné) stavebního odpadu asfaltového bez obsahu dehtu zatříděného do Katalogu odpadů pod kódem 17 03 02</t>
  </si>
  <si>
    <t>-1547649743</t>
  </si>
  <si>
    <t>Poplatek za uložení stavebního odpadu na recyklační skládce (skládkovné) asfaltového bez obsahu dehtu zatříděného do Katalogu odpadů pod kódem 17 03 02</t>
  </si>
  <si>
    <t>https://podminky.urs.cz/item/CS_URS_2025_02/997221875</t>
  </si>
  <si>
    <t>88</t>
  </si>
  <si>
    <t>890411811</t>
  </si>
  <si>
    <t>Bourání šachet z prefabrikovaných skruží ručně obestavěného prostoru do 1,5 m3</t>
  </si>
  <si>
    <t>-702699967</t>
  </si>
  <si>
    <t>Bourání šachet a jímek ručně velikosti obestavěného prostoru do 1,5 m3 z prefabrikovaných skruží</t>
  </si>
  <si>
    <t>https://podminky.urs.cz/item/CS_URS_2025_02/890411811</t>
  </si>
  <si>
    <t>(0,25)^2*3,14 *1,5</t>
  </si>
  <si>
    <t>89</t>
  </si>
  <si>
    <t>113106121</t>
  </si>
  <si>
    <t>Rozebrání dlažeb z betonových nebo kamenných dlaždic komunikací pro pěší ručně</t>
  </si>
  <si>
    <t>1666668174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</si>
  <si>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</si>
  <si>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https://podminky.urs.cz/item/CS_URS_2025_02/113106121</t>
  </si>
  <si>
    <t xml:space="preserve">položka výkazu výměr  6</t>
  </si>
  <si>
    <t>17,5</t>
  </si>
  <si>
    <t>90</t>
  </si>
  <si>
    <t>113106171</t>
  </si>
  <si>
    <t>Rozebrání dlažeb vozovek ze zámkové dlažby s ložem z kameniva ručně</t>
  </si>
  <si>
    <t>-1092835111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</si>
  <si>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</si>
  <si>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https://podminky.urs.cz/item/CS_URS_2025_02/113106171</t>
  </si>
  <si>
    <t xml:space="preserve">položka výkazu výměr  7</t>
  </si>
  <si>
    <t>3,7</t>
  </si>
  <si>
    <t xml:space="preserve">položka výkazu výměr  8</t>
  </si>
  <si>
    <t>5,1</t>
  </si>
  <si>
    <t xml:space="preserve">položka výkazu výměr  10</t>
  </si>
  <si>
    <t>113202111</t>
  </si>
  <si>
    <t>Vytrhání obrub krajníků obrubníků stojatých</t>
  </si>
  <si>
    <t>1533711780</t>
  </si>
  <si>
    <t>Vytrhání obrub s vybouráním lože, s přemístěním hmot na skládku na vzdálenost do 3 m nebo s naložením na dopravní prostředek z krajníků nebo obrubníků stojatých</t>
  </si>
  <si>
    <t>https://podminky.urs.cz/item/CS_URS_2025_02/113202111</t>
  </si>
  <si>
    <t xml:space="preserve">položka výkazu výměr  3</t>
  </si>
  <si>
    <t>92</t>
  </si>
  <si>
    <t>113201112</t>
  </si>
  <si>
    <t>Vytrhání obrub silničních ležatých</t>
  </si>
  <si>
    <t>1045079538</t>
  </si>
  <si>
    <t>Vytrhání obrub s vybouráním lože, s přemístěním hmot na skládku na vzdálenost do 3 m nebo s naložením na dopravní prostředek silničních ležatých</t>
  </si>
  <si>
    <t>https://podminky.urs.cz/item/CS_URS_2025_02/113201112</t>
  </si>
  <si>
    <t xml:space="preserve">položka výkazu výměr  4</t>
  </si>
  <si>
    <t>93</t>
  </si>
  <si>
    <t>113203111</t>
  </si>
  <si>
    <t>Vytrhání obrub z dlažebních kostek</t>
  </si>
  <si>
    <t>-1163528211</t>
  </si>
  <si>
    <t>Vytrhání obrub s vybouráním lože, s přemístěním hmot na skládku na vzdálenost do 3 m nebo s naložením na dopravní prostředek z dlažebních kostek</t>
  </si>
  <si>
    <t>https://podminky.urs.cz/item/CS_URS_2025_02/113203111</t>
  </si>
  <si>
    <t xml:space="preserve">položka výkazu výměr  5</t>
  </si>
  <si>
    <t>16,9</t>
  </si>
  <si>
    <t>94</t>
  </si>
  <si>
    <t>961044111</t>
  </si>
  <si>
    <t>Bourání základů z betonu prostého</t>
  </si>
  <si>
    <t>-409853357</t>
  </si>
  <si>
    <t>https://podminky.urs.cz/item/CS_URS_2025_02/961044111</t>
  </si>
  <si>
    <t xml:space="preserve">položka výkazu výměr  23</t>
  </si>
  <si>
    <t>0,4*0,4*0,6*2</t>
  </si>
  <si>
    <t>95</t>
  </si>
  <si>
    <t>979024443</t>
  </si>
  <si>
    <t>Očištění vybouraných obrubníků a krajníků silničních</t>
  </si>
  <si>
    <t>1297253026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</si>
  <si>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</si>
  <si>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https://podminky.urs.cz/item/CS_URS_2025_02/979024443</t>
  </si>
  <si>
    <t>979071022</t>
  </si>
  <si>
    <t>Očištění dlažebních kostek drobných se spárováním živičnou směsí nebo MC při překopech inženýrských sítí</t>
  </si>
  <si>
    <t>-787962030</t>
  </si>
  <si>
    <t>Očištění vybouraných dlažebních kostek při překopech inženýrských sítí od spojovacího materiálu, s přemístěním hmot na skládku na vzdálenost do 3 m nebo s naložením na dopravní prostředek drobných, s původním vyplněním spár živicí nebo cementovou maltou</t>
  </si>
  <si>
    <t>https://podminky.urs.cz/item/CS_URS_2025_02/979071022</t>
  </si>
  <si>
    <t>16,9*0,1</t>
  </si>
  <si>
    <t>97</t>
  </si>
  <si>
    <t>979054451</t>
  </si>
  <si>
    <t>Očištění vybouraných zámkových dlaždic s původním spárováním z kameniva těženého</t>
  </si>
  <si>
    <t>-1294528628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</si>
  <si>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</si>
  <si>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https://podminky.urs.cz/item/CS_URS_2025_02/979054451</t>
  </si>
  <si>
    <t>98</t>
  </si>
  <si>
    <t>113107330</t>
  </si>
  <si>
    <t>Odstranění podkladu z betonu prostého tl do 100 mm strojně pl do 50 m2</t>
  </si>
  <si>
    <t>-1490632495</t>
  </si>
  <si>
    <t>Odstranění podkladů nebo krytů strojně plochy jednotlivě do 50 m2 s přemístěním hmot na skládku na vzdálenost do 3 m nebo s naložením na dopravní prostředek z betonu prostého, o tl. vrstvy do 100 mm</t>
  </si>
  <si>
    <t>https://podminky.urs.cz/item/CS_URS_2025_02/113107330</t>
  </si>
  <si>
    <t>325*0,3</t>
  </si>
  <si>
    <t>6,3*0,4</t>
  </si>
  <si>
    <t>16,9*0,15</t>
  </si>
  <si>
    <t>99</t>
  </si>
  <si>
    <t>997221611</t>
  </si>
  <si>
    <t>Nakládání suti na dopravní prostředky pro vodorovnou dopravu</t>
  </si>
  <si>
    <t>-1408610406</t>
  </si>
  <si>
    <t>Nakládání na dopravní prostředky pro vodorovnou dopravu suti</t>
  </si>
  <si>
    <t>https://podminky.urs.cz/item/CS_URS_2025_02/997221611</t>
  </si>
  <si>
    <t>325*0,3*0,24</t>
  </si>
  <si>
    <t>325*0,205</t>
  </si>
  <si>
    <t>6,3*0,4*0,24</t>
  </si>
  <si>
    <t>6,3*0,29</t>
  </si>
  <si>
    <t>16,9*0,115</t>
  </si>
  <si>
    <t>16,9*0,15*0,24</t>
  </si>
  <si>
    <t>17,5*0,255</t>
  </si>
  <si>
    <t>položka výkazu výměr 7</t>
  </si>
  <si>
    <t>3,7*0,26</t>
  </si>
  <si>
    <t>5,1*0,26</t>
  </si>
  <si>
    <t>20*0,26</t>
  </si>
  <si>
    <t>(0,25)^2*3,14 *1,5*1,92</t>
  </si>
  <si>
    <t>2*0,4*0,4*0,6*2</t>
  </si>
  <si>
    <t xml:space="preserve">položka výkazu výměr  28</t>
  </si>
  <si>
    <t xml:space="preserve">položka výkazu výměr  29</t>
  </si>
  <si>
    <t>100</t>
  </si>
  <si>
    <t>997221151</t>
  </si>
  <si>
    <t>Vodorovná doprava suti z kusových materiálů stavebním kolečkem do 50 m</t>
  </si>
  <si>
    <t>882504075</t>
  </si>
  <si>
    <t>Vodorovná doprava suti stavebním kolečkem s naložením a se složením z kusových materiálů, na vzdálenost do 50 m</t>
  </si>
  <si>
    <t>https://podminky.urs.cz/item/CS_URS_2025_02/997221151</t>
  </si>
  <si>
    <t>101</t>
  </si>
  <si>
    <t>997221561</t>
  </si>
  <si>
    <t>Vodorovná doprava suti z kusových materiálů do 1 km</t>
  </si>
  <si>
    <t>-384221355</t>
  </si>
  <si>
    <t>Vodorovná doprava suti bez naložení, ale se složením a s hrubým urovnáním z kusových materiálů, na vzdálenost do 1 km</t>
  </si>
  <si>
    <t>https://podminky.urs.cz/item/CS_URS_2025_02/997221561</t>
  </si>
  <si>
    <t>102</t>
  </si>
  <si>
    <t>997221569</t>
  </si>
  <si>
    <t>Příplatek ZKD 1 km u vodorovné dopravy suti z kusových materiálů</t>
  </si>
  <si>
    <t>-1364265754</t>
  </si>
  <si>
    <t>Vodorovná doprava suti bez naložení, ale se složením a s hrubým urovnáním z kusových materiálů, na vzdálenost Příplatek k ceně za každý další započatý 1 km přes 1 km</t>
  </si>
  <si>
    <t>https://podminky.urs.cz/item/CS_URS_2025_02/997221569</t>
  </si>
  <si>
    <t>98,594*23</t>
  </si>
  <si>
    <t>2 km</t>
  </si>
  <si>
    <t>3,7*0,26*1</t>
  </si>
  <si>
    <t>2267,662+0,962</t>
  </si>
  <si>
    <t>103</t>
  </si>
  <si>
    <t>997221861</t>
  </si>
  <si>
    <t>Poplatek za uložení na recyklační skládce (skládkovné) stavebního odpadu z prostého betonu pod kódem 17 01 01</t>
  </si>
  <si>
    <t>-1625340589</t>
  </si>
  <si>
    <t>Poplatek za uložení stavebního odpadu na recyklační skládce (skládkovné) z prostého betonu zatříděného do Katalogu odpadů pod kódem 17 01 01</t>
  </si>
  <si>
    <t>https://podminky.urs.cz/item/CS_URS_2025_02/997221861</t>
  </si>
  <si>
    <t>104</t>
  </si>
  <si>
    <t>899203211</t>
  </si>
  <si>
    <t>Demontáž mříží litinových včetně rámů hmotnosti přes 100 do 150 kg</t>
  </si>
  <si>
    <t>299477971</t>
  </si>
  <si>
    <t>Demontáž mříží litinových včetně rámů, hmotnosti jednotlivě přes 100 do 150 Kg</t>
  </si>
  <si>
    <t>https://podminky.urs.cz/item/CS_URS_2025_02/899203211</t>
  </si>
  <si>
    <t>"položka výkazu výměr 19</t>
  </si>
  <si>
    <t>105</t>
  </si>
  <si>
    <t>966006132</t>
  </si>
  <si>
    <t>Odstranění značek dopravních nebo orientačních se sloupky s betonovými patkami</t>
  </si>
  <si>
    <t>510282831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</si>
  <si>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</si>
  <si>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https://podminky.urs.cz/item/CS_URS_2025_02/966006132</t>
  </si>
  <si>
    <t>položka výkazu výměr 23</t>
  </si>
  <si>
    <t>106</t>
  </si>
  <si>
    <t>997221612</t>
  </si>
  <si>
    <t>Nakládání vybouraných hmot na dopravní prostředky pro vodorovnou dopravu</t>
  </si>
  <si>
    <t>-143777799</t>
  </si>
  <si>
    <t>Nakládání na dopravní prostředky pro vodorovnou dopravu vybouraných hmot</t>
  </si>
  <si>
    <t>https://podminky.urs.cz/item/CS_URS_2025_02/997221612</t>
  </si>
  <si>
    <t>1*0,15</t>
  </si>
  <si>
    <t>107</t>
  </si>
  <si>
    <t>997221571</t>
  </si>
  <si>
    <t>Vodorovná doprava vybouraných hmot do 1 km</t>
  </si>
  <si>
    <t>-2023841711</t>
  </si>
  <si>
    <t>Vodorovná doprava vybouraných hmot bez naložení, ale se složením a s hrubým urovnáním na vzdálenost do 1 km</t>
  </si>
  <si>
    <t>https://podminky.urs.cz/item/CS_URS_2025_02/997221571</t>
  </si>
  <si>
    <t>108</t>
  </si>
  <si>
    <t>997221579</t>
  </si>
  <si>
    <t>Příplatek ZKD 1 km u vodorovné dopravy vybouraných hmot</t>
  </si>
  <si>
    <t>696204308</t>
  </si>
  <si>
    <t>Vodorovná doprava vybouraných hmot bez naložení, ale se složením a s hrubým urovnáním na vzdálenost Příplatek k ceně za každý další započatý 1 km přes 1 km</t>
  </si>
  <si>
    <t>https://podminky.urs.cz/item/CS_URS_2025_02/997221579</t>
  </si>
  <si>
    <t xml:space="preserve">1-2 - SO 101 Komunikace - ul.Libušina - soupis prací </t>
  </si>
  <si>
    <t>položka výkazu výměr 3</t>
  </si>
  <si>
    <t>1,1*2,1*27</t>
  </si>
  <si>
    <t>0,5^2*3,14*2,7*6</t>
  </si>
  <si>
    <t>75,087*2</t>
  </si>
  <si>
    <t>75,087*1,8</t>
  </si>
  <si>
    <t>-(0,25)^2*3,14*2,7*6</t>
  </si>
  <si>
    <t>-27*0,15*1,1</t>
  </si>
  <si>
    <t>-27*0,35*1,1</t>
  </si>
  <si>
    <t>58,236*2</t>
  </si>
  <si>
    <t>27*0,35*1,1</t>
  </si>
  <si>
    <t>10,395*1,8</t>
  </si>
  <si>
    <t>565155121</t>
  </si>
  <si>
    <t>Asfaltový beton vrstva podkladní ACP 16 S tl 70 mm š přes 3 m z nemodifikovaného asfaltu</t>
  </si>
  <si>
    <t>-1600858847</t>
  </si>
  <si>
    <t>Asfaltový beton vrstva podkladní ACP 16 z nemodifikovaného asfaltu s rozprostřením a zhutněním ACP 16 S v pruhu šířky přes 3 m, po zhutnění tl. 70 mm</t>
  </si>
  <si>
    <t>https://podminky.urs.cz/item/CS_URS_2025_02/565155121</t>
  </si>
  <si>
    <t>položka výkazu výměr 5</t>
  </si>
  <si>
    <t>pruměrná tlošťka vyrovnávky 70 mm</t>
  </si>
  <si>
    <t>137,1/0,07</t>
  </si>
  <si>
    <t>položka výkazu výměr 6</t>
  </si>
  <si>
    <t>1941*2</t>
  </si>
  <si>
    <t>1941</t>
  </si>
  <si>
    <t>"položka výkazu výměr 3</t>
  </si>
  <si>
    <t>položka výkazu výměr 8</t>
  </si>
  <si>
    <t xml:space="preserve">položka výkazu výměr  2</t>
  </si>
  <si>
    <t>(0,12)^2*3,14*2*6</t>
  </si>
  <si>
    <t xml:space="preserve">položka výkazu výměr  9</t>
  </si>
  <si>
    <t>27*0,15*1,1</t>
  </si>
  <si>
    <t>27*1,05</t>
  </si>
  <si>
    <t>6+12</t>
  </si>
  <si>
    <t xml:space="preserve">položka výkazu výměr  11</t>
  </si>
  <si>
    <t>21,3</t>
  </si>
  <si>
    <t>"položka výkazu výměr 11</t>
  </si>
  <si>
    <t>29+6+87,4</t>
  </si>
  <si>
    <t>1941*0,23</t>
  </si>
  <si>
    <t>1941*0,23*23</t>
  </si>
  <si>
    <t>(0,25)^2*3,14 *1,5*6</t>
  </si>
  <si>
    <t>(0,25)^2*3,14 *1,5*6*1,92</t>
  </si>
  <si>
    <t>(0,25)^2*3,14 *1,5*6*1,92*23</t>
  </si>
  <si>
    <t>"položka výkazu výměr 2</t>
  </si>
  <si>
    <t>6*0,15</t>
  </si>
  <si>
    <t>1-3 - Vedlejší rozpočtové náklady - soupis prací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</si>
  <si>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</si>
  <si>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</si>
  <si>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</si>
  <si>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</si>
  <si>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</si>
  <si>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</si>
  <si>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</si>
  <si>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</si>
  <si>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</si>
  <si>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</si>
  <si>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</si>
  <si>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Kč</t>
  </si>
  <si>
    <t>1024</t>
  </si>
  <si>
    <t>1000934421</t>
  </si>
  <si>
    <t>https://podminky.urs.cz/item/CS_URS_2025_02/012203000</t>
  </si>
  <si>
    <t>P</t>
  </si>
  <si>
    <t>Poznámka k položce:_x000d_
Dále také:_x000d_
- dokumentace zakrývaných konstrukcí a liniových staveb, _x000d_
- vytýčení jednotlivých stavebních objektů,_x000d_
- zaměření objemů výkopových prací,_x000d_
- apod.</t>
  </si>
  <si>
    <t>012303000</t>
  </si>
  <si>
    <t>Zeměměřičské práce při provádění stavby</t>
  </si>
  <si>
    <t>700379873</t>
  </si>
  <si>
    <t>https://podminky.urs.cz/item/CS_URS_2025_02/012303000</t>
  </si>
  <si>
    <t>012414000</t>
  </si>
  <si>
    <t>Geometrický plán</t>
  </si>
  <si>
    <t>-1038732999</t>
  </si>
  <si>
    <t>https://podminky.urs.cz/item/CS_URS_2025_02/012414000</t>
  </si>
  <si>
    <t>012444000</t>
  </si>
  <si>
    <t>Geodetické měření skutečného provedení stavby</t>
  </si>
  <si>
    <t>-1837548483</t>
  </si>
  <si>
    <t>https://podminky.urs.cz/item/CS_URS_2025_02/012444000</t>
  </si>
  <si>
    <t>013254000</t>
  </si>
  <si>
    <t>Dokumentace skutečného provedení stavby</t>
  </si>
  <si>
    <t>802648252</t>
  </si>
  <si>
    <t>https://podminky.urs.cz/item/CS_URS_2025_02/013254000</t>
  </si>
  <si>
    <t>Poznámka k položce:_x000d_
V počtu 5 x papírově a 1 x elektronicky (ve formátu DWG a PDF). Podrobněji viz SOD.</t>
  </si>
  <si>
    <t>VRN3</t>
  </si>
  <si>
    <t>Zařízení staveniště</t>
  </si>
  <si>
    <t>031203000</t>
  </si>
  <si>
    <t>Terénní úpravy pro zařízení staveniště</t>
  </si>
  <si>
    <t>644908403</t>
  </si>
  <si>
    <t>https://podminky.urs.cz/item/CS_URS_2025_02/031203000</t>
  </si>
  <si>
    <t>032403000</t>
  </si>
  <si>
    <t>Provizorní komunikace</t>
  </si>
  <si>
    <t>-850386066</t>
  </si>
  <si>
    <t>https://podminky.urs.cz/item/CS_URS_2025_02/032403000</t>
  </si>
  <si>
    <t>032903000</t>
  </si>
  <si>
    <t>Náklady na provoz a údržbu vybavení staveniště</t>
  </si>
  <si>
    <t>217058256</t>
  </si>
  <si>
    <t>https://podminky.urs.cz/item/CS_URS_2025_02/032903000</t>
  </si>
  <si>
    <t>033103000</t>
  </si>
  <si>
    <t>Připojení energií pro zařízení staveniště</t>
  </si>
  <si>
    <t>-1870354330</t>
  </si>
  <si>
    <t>https://podminky.urs.cz/item/CS_URS_2025_02/033103000</t>
  </si>
  <si>
    <t>034303000</t>
  </si>
  <si>
    <t>Dopravní značení na staveništi</t>
  </si>
  <si>
    <t>-723062839</t>
  </si>
  <si>
    <t>https://podminky.urs.cz/item/CS_URS_2025_02/034303000</t>
  </si>
  <si>
    <t xml:space="preserve">Osazení podle schématu B/15 na dobu 4 týdny </t>
  </si>
  <si>
    <t xml:space="preserve"> Přechodné dopravní značení a zařízení – dodávka, montáž, demontáž</t>
  </si>
  <si>
    <t>1+1</t>
  </si>
  <si>
    <t>039103000</t>
  </si>
  <si>
    <t>Rozebrání, bourání a odvoz zařízení staveniště</t>
  </si>
  <si>
    <t>1519424312</t>
  </si>
  <si>
    <t>https://podminky.urs.cz/item/CS_URS_2025_02/039103000</t>
  </si>
  <si>
    <t>039203000</t>
  </si>
  <si>
    <t>Úprava terénu po zrušení zařízení staveniště</t>
  </si>
  <si>
    <t>1546222130</t>
  </si>
  <si>
    <t>https://podminky.urs.cz/item/CS_URS_2025_02/039203000</t>
  </si>
  <si>
    <t>VRN4</t>
  </si>
  <si>
    <t>Inženýrská činnost</t>
  </si>
  <si>
    <t>043103000</t>
  </si>
  <si>
    <t>Zkoušky</t>
  </si>
  <si>
    <t>824196523</t>
  </si>
  <si>
    <t>https://podminky.urs.cz/item/CS_URS_2025_02/043103000</t>
  </si>
  <si>
    <t>Poznámka k položce:_x000d_
Náklad na zpracování dokumentu KZP a evidenci provedených zkoušek, revizí a měření._x000d_
Podrobněji viz SOD.</t>
  </si>
  <si>
    <t>045203000</t>
  </si>
  <si>
    <t>Kompletační činnost</t>
  </si>
  <si>
    <t>-668242043</t>
  </si>
  <si>
    <t>https://podminky.urs.cz/item/CS_URS_2025_02/045203000</t>
  </si>
  <si>
    <t>Poznámka k položce:_x000d_
Dále také:_x000d_
- vyřízení záborů, žádostí o uzavírky,_x000d_
- jednání s úřady,_x000d_
- jednání s dotčenými účastníky stavebního řízení,_x000d_
- zpracování změn díla včetně změnových rozpočtů, _x000d_
- vypracování technologických postůpu,_x000d_
- apod.</t>
  </si>
  <si>
    <t>049303000</t>
  </si>
  <si>
    <t>Náklady vzniklé v souvislosti s předáním stavby</t>
  </si>
  <si>
    <t>810104925</t>
  </si>
  <si>
    <t>https://podminky.urs.cz/item/CS_URS_2025_02/049303000</t>
  </si>
  <si>
    <t>Poznámka k položce:_x000d_
Předání stavby:_x000d_
viz SOD (VOP čl. 6) v počtu 5 x papírově a 1 x elektronicky (ve formátu DWG a PDF)._x000d_
_x000d_
Kolaudační řízení:_x000d_
- zajištění/vyřízení stanovisek dotčených orgánů ke kolaudaci,_x000d_
- zajištění všech dokladů požadovaných kolaudujícím orgánem, _x000d_
- apod.</t>
  </si>
  <si>
    <t>VRN7</t>
  </si>
  <si>
    <t>Provozní vlivy</t>
  </si>
  <si>
    <t>071203000</t>
  </si>
  <si>
    <t>Provoz dalšího subjektu</t>
  </si>
  <si>
    <t>1503936161</t>
  </si>
  <si>
    <t>https://podminky.urs.cz/item/CS_URS_2025_02/071203000</t>
  </si>
  <si>
    <t>072002000</t>
  </si>
  <si>
    <t>Silniční provoz</t>
  </si>
  <si>
    <t>-2007090735</t>
  </si>
  <si>
    <t>https://podminky.urs.cz/item/CS_URS_2025_02/072002000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</si>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</sst>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2151101" TargetMode="External" /><Relationship Id="rId2" Type="http://schemas.openxmlformats.org/officeDocument/2006/relationships/hyperlink" Target="https://podminky.urs.cz/item/CS_URS_2025_02/132251253" TargetMode="External" /><Relationship Id="rId3" Type="http://schemas.openxmlformats.org/officeDocument/2006/relationships/hyperlink" Target="https://podminky.urs.cz/item/CS_URS_2025_02/133151101" TargetMode="External" /><Relationship Id="rId4" Type="http://schemas.openxmlformats.org/officeDocument/2006/relationships/hyperlink" Target="https://podminky.urs.cz/item/CS_URS_2025_02/162751117" TargetMode="External" /><Relationship Id="rId5" Type="http://schemas.openxmlformats.org/officeDocument/2006/relationships/hyperlink" Target="https://podminky.urs.cz/item/CS_URS_2025_02/162751119" TargetMode="External" /><Relationship Id="rId6" Type="http://schemas.openxmlformats.org/officeDocument/2006/relationships/hyperlink" Target="https://podminky.urs.cz/item/CS_URS_2025_02/171201231" TargetMode="External" /><Relationship Id="rId7" Type="http://schemas.openxmlformats.org/officeDocument/2006/relationships/hyperlink" Target="https://podminky.urs.cz/item/CS_URS_2025_02/181151311" TargetMode="External" /><Relationship Id="rId8" Type="http://schemas.openxmlformats.org/officeDocument/2006/relationships/hyperlink" Target="https://podminky.urs.cz/item/CS_URS_2025_02/181351003" TargetMode="External" /><Relationship Id="rId9" Type="http://schemas.openxmlformats.org/officeDocument/2006/relationships/hyperlink" Target="https://podminky.urs.cz/item/CS_URS_2025_02/181411141" TargetMode="External" /><Relationship Id="rId10" Type="http://schemas.openxmlformats.org/officeDocument/2006/relationships/hyperlink" Target="https://podminky.urs.cz/item/CS_URS_2025_02/183205111" TargetMode="External" /><Relationship Id="rId11" Type="http://schemas.openxmlformats.org/officeDocument/2006/relationships/hyperlink" Target="https://podminky.urs.cz/item/CS_URS_2025_02/183403114" TargetMode="External" /><Relationship Id="rId12" Type="http://schemas.openxmlformats.org/officeDocument/2006/relationships/hyperlink" Target="https://podminky.urs.cz/item/CS_URS_2025_02/174101101" TargetMode="External" /><Relationship Id="rId13" Type="http://schemas.openxmlformats.org/officeDocument/2006/relationships/hyperlink" Target="https://podminky.urs.cz/item/CS_URS_2025_02/175101201" TargetMode="External" /><Relationship Id="rId14" Type="http://schemas.openxmlformats.org/officeDocument/2006/relationships/hyperlink" Target="https://podminky.urs.cz/item/CS_URS_2025_02/181102302" TargetMode="External" /><Relationship Id="rId15" Type="http://schemas.openxmlformats.org/officeDocument/2006/relationships/hyperlink" Target="https://podminky.urs.cz/item/CS_URS_2025_02/564851011" TargetMode="External" /><Relationship Id="rId16" Type="http://schemas.openxmlformats.org/officeDocument/2006/relationships/hyperlink" Target="https://podminky.urs.cz/item/CS_URS_2025_02/564851111" TargetMode="External" /><Relationship Id="rId17" Type="http://schemas.openxmlformats.org/officeDocument/2006/relationships/hyperlink" Target="https://podminky.urs.cz/item/CS_URS_2025_02/565145121" TargetMode="External" /><Relationship Id="rId18" Type="http://schemas.openxmlformats.org/officeDocument/2006/relationships/hyperlink" Target="https://podminky.urs.cz/item/CS_URS_2025_02/573211111" TargetMode="External" /><Relationship Id="rId19" Type="http://schemas.openxmlformats.org/officeDocument/2006/relationships/hyperlink" Target="https://podminky.urs.cz/item/CS_URS_2025_02/577134121" TargetMode="External" /><Relationship Id="rId20" Type="http://schemas.openxmlformats.org/officeDocument/2006/relationships/hyperlink" Target="https://podminky.urs.cz/item/CS_URS_2025_02/919121213" TargetMode="External" /><Relationship Id="rId21" Type="http://schemas.openxmlformats.org/officeDocument/2006/relationships/hyperlink" Target="https://podminky.urs.cz/item/CS_URS_2025_02/938908411" TargetMode="External" /><Relationship Id="rId22" Type="http://schemas.openxmlformats.org/officeDocument/2006/relationships/hyperlink" Target="https://podminky.urs.cz/item/CS_URS_2025_02/938909311" TargetMode="External" /><Relationship Id="rId23" Type="http://schemas.openxmlformats.org/officeDocument/2006/relationships/hyperlink" Target="https://podminky.urs.cz/item/CS_URS_2025_02/998225111" TargetMode="External" /><Relationship Id="rId24" Type="http://schemas.openxmlformats.org/officeDocument/2006/relationships/hyperlink" Target="https://podminky.urs.cz/item/CS_URS_2025_02/596211120" TargetMode="External" /><Relationship Id="rId25" Type="http://schemas.openxmlformats.org/officeDocument/2006/relationships/hyperlink" Target="https://podminky.urs.cz/item/CS_URS_2025_02/596211123" TargetMode="External" /><Relationship Id="rId26" Type="http://schemas.openxmlformats.org/officeDocument/2006/relationships/hyperlink" Target="https://podminky.urs.cz/item/CS_URS_2025_02/596211230" TargetMode="External" /><Relationship Id="rId27" Type="http://schemas.openxmlformats.org/officeDocument/2006/relationships/hyperlink" Target="https://podminky.urs.cz/item/CS_URS_2025_02/916111123" TargetMode="External" /><Relationship Id="rId28" Type="http://schemas.openxmlformats.org/officeDocument/2006/relationships/hyperlink" Target="https://podminky.urs.cz/item/CS_URS_2025_02/916131213" TargetMode="External" /><Relationship Id="rId29" Type="http://schemas.openxmlformats.org/officeDocument/2006/relationships/hyperlink" Target="https://podminky.urs.cz/item/CS_URS_2025_02/916231213" TargetMode="External" /><Relationship Id="rId30" Type="http://schemas.openxmlformats.org/officeDocument/2006/relationships/hyperlink" Target="https://podminky.urs.cz/item/CS_URS_2025_02/916241213" TargetMode="External" /><Relationship Id="rId31" Type="http://schemas.openxmlformats.org/officeDocument/2006/relationships/hyperlink" Target="https://podminky.urs.cz/item/CS_URS_2025_02/916991121" TargetMode="External" /><Relationship Id="rId32" Type="http://schemas.openxmlformats.org/officeDocument/2006/relationships/hyperlink" Target="https://podminky.urs.cz/item/CS_URS_2025_02/998223011" TargetMode="External" /><Relationship Id="rId33" Type="http://schemas.openxmlformats.org/officeDocument/2006/relationships/hyperlink" Target="https://podminky.urs.cz/item/CS_URS_2025_02/452112112" TargetMode="External" /><Relationship Id="rId34" Type="http://schemas.openxmlformats.org/officeDocument/2006/relationships/hyperlink" Target="https://podminky.urs.cz/item/CS_URS_2025_02/895941323" TargetMode="External" /><Relationship Id="rId35" Type="http://schemas.openxmlformats.org/officeDocument/2006/relationships/hyperlink" Target="https://podminky.urs.cz/item/CS_URS_2025_02/895941314" TargetMode="External" /><Relationship Id="rId36" Type="http://schemas.openxmlformats.org/officeDocument/2006/relationships/hyperlink" Target="https://podminky.urs.cz/item/CS_URS_2025_02/895941332" TargetMode="External" /><Relationship Id="rId37" Type="http://schemas.openxmlformats.org/officeDocument/2006/relationships/hyperlink" Target="https://podminky.urs.cz/item/CS_URS_2025_02/895941302" TargetMode="External" /><Relationship Id="rId38" Type="http://schemas.openxmlformats.org/officeDocument/2006/relationships/hyperlink" Target="https://podminky.urs.cz/item/CS_URS_2025_02/899204112" TargetMode="External" /><Relationship Id="rId39" Type="http://schemas.openxmlformats.org/officeDocument/2006/relationships/hyperlink" Target="https://podminky.urs.cz/item/CS_URS_2025_02/899910211" TargetMode="External" /><Relationship Id="rId40" Type="http://schemas.openxmlformats.org/officeDocument/2006/relationships/hyperlink" Target="https://podminky.urs.cz/item/CS_URS_2025_02/998274101" TargetMode="External" /><Relationship Id="rId41" Type="http://schemas.openxmlformats.org/officeDocument/2006/relationships/hyperlink" Target="https://podminky.urs.cz/item/CS_URS_2025_02/451572111" TargetMode="External" /><Relationship Id="rId42" Type="http://schemas.openxmlformats.org/officeDocument/2006/relationships/hyperlink" Target="https://podminky.urs.cz/item/CS_URS_2025_02/871313123" TargetMode="External" /><Relationship Id="rId43" Type="http://schemas.openxmlformats.org/officeDocument/2006/relationships/hyperlink" Target="https://podminky.urs.cz/item/CS_URS_2025_02/877315211" TargetMode="External" /><Relationship Id="rId44" Type="http://schemas.openxmlformats.org/officeDocument/2006/relationships/hyperlink" Target="https://podminky.urs.cz/item/CS_URS_2025_02/892312121" TargetMode="External" /><Relationship Id="rId45" Type="http://schemas.openxmlformats.org/officeDocument/2006/relationships/hyperlink" Target="https://podminky.urs.cz/item/CS_URS_2025_02/998276101" TargetMode="External" /><Relationship Id="rId46" Type="http://schemas.openxmlformats.org/officeDocument/2006/relationships/hyperlink" Target="https://podminky.urs.cz/item/CS_URS_2025_02/711161115" TargetMode="External" /><Relationship Id="rId47" Type="http://schemas.openxmlformats.org/officeDocument/2006/relationships/hyperlink" Target="https://podminky.urs.cz/item/CS_URS_2025_02/711161383" TargetMode="External" /><Relationship Id="rId48" Type="http://schemas.openxmlformats.org/officeDocument/2006/relationships/hyperlink" Target="https://podminky.urs.cz/item/CS_URS_2025_02/915221112" TargetMode="External" /><Relationship Id="rId49" Type="http://schemas.openxmlformats.org/officeDocument/2006/relationships/hyperlink" Target="https://podminky.urs.cz/item/CS_URS_2025_02/915611111" TargetMode="External" /><Relationship Id="rId50" Type="http://schemas.openxmlformats.org/officeDocument/2006/relationships/hyperlink" Target="https://podminky.urs.cz/item/CS_URS_2025_02/915231112" TargetMode="External" /><Relationship Id="rId51" Type="http://schemas.openxmlformats.org/officeDocument/2006/relationships/hyperlink" Target="https://podminky.urs.cz/item/CS_URS_2025_02/915621111" TargetMode="External" /><Relationship Id="rId52" Type="http://schemas.openxmlformats.org/officeDocument/2006/relationships/hyperlink" Target="https://podminky.urs.cz/item/CS_URS_2025_02/919112213" TargetMode="External" /><Relationship Id="rId53" Type="http://schemas.openxmlformats.org/officeDocument/2006/relationships/hyperlink" Target="https://podminky.urs.cz/item/CS_URS_2025_02/919735111" TargetMode="External" /><Relationship Id="rId54" Type="http://schemas.openxmlformats.org/officeDocument/2006/relationships/hyperlink" Target="https://podminky.urs.cz/item/CS_URS_2025_02/113154538" TargetMode="External" /><Relationship Id="rId55" Type="http://schemas.openxmlformats.org/officeDocument/2006/relationships/hyperlink" Target="https://podminky.urs.cz/item/CS_URS_2025_02/113107163" TargetMode="External" /><Relationship Id="rId56" Type="http://schemas.openxmlformats.org/officeDocument/2006/relationships/hyperlink" Target="https://podminky.urs.cz/item/CS_URS_2025_02/113107222" TargetMode="External" /><Relationship Id="rId57" Type="http://schemas.openxmlformats.org/officeDocument/2006/relationships/hyperlink" Target="https://podminky.urs.cz/item/CS_URS_2025_02/997221551" TargetMode="External" /><Relationship Id="rId58" Type="http://schemas.openxmlformats.org/officeDocument/2006/relationships/hyperlink" Target="https://podminky.urs.cz/item/CS_URS_2025_02/997221559" TargetMode="External" /><Relationship Id="rId59" Type="http://schemas.openxmlformats.org/officeDocument/2006/relationships/hyperlink" Target="https://podminky.urs.cz/item/CS_URS_2025_02/997221873" TargetMode="External" /><Relationship Id="rId60" Type="http://schemas.openxmlformats.org/officeDocument/2006/relationships/hyperlink" Target="https://podminky.urs.cz/item/CS_URS_2025_02/997221875" TargetMode="External" /><Relationship Id="rId61" Type="http://schemas.openxmlformats.org/officeDocument/2006/relationships/hyperlink" Target="https://podminky.urs.cz/item/CS_URS_2025_02/890411811" TargetMode="External" /><Relationship Id="rId62" Type="http://schemas.openxmlformats.org/officeDocument/2006/relationships/hyperlink" Target="https://podminky.urs.cz/item/CS_URS_2025_02/113106121" TargetMode="External" /><Relationship Id="rId63" Type="http://schemas.openxmlformats.org/officeDocument/2006/relationships/hyperlink" Target="https://podminky.urs.cz/item/CS_URS_2025_02/113106171" TargetMode="External" /><Relationship Id="rId64" Type="http://schemas.openxmlformats.org/officeDocument/2006/relationships/hyperlink" Target="https://podminky.urs.cz/item/CS_URS_2025_02/113202111" TargetMode="External" /><Relationship Id="rId65" Type="http://schemas.openxmlformats.org/officeDocument/2006/relationships/hyperlink" Target="https://podminky.urs.cz/item/CS_URS_2025_02/113201112" TargetMode="External" /><Relationship Id="rId66" Type="http://schemas.openxmlformats.org/officeDocument/2006/relationships/hyperlink" Target="https://podminky.urs.cz/item/CS_URS_2025_02/113203111" TargetMode="External" /><Relationship Id="rId67" Type="http://schemas.openxmlformats.org/officeDocument/2006/relationships/hyperlink" Target="https://podminky.urs.cz/item/CS_URS_2025_02/961044111" TargetMode="External" /><Relationship Id="rId68" Type="http://schemas.openxmlformats.org/officeDocument/2006/relationships/hyperlink" Target="https://podminky.urs.cz/item/CS_URS_2025_02/979024443" TargetMode="External" /><Relationship Id="rId69" Type="http://schemas.openxmlformats.org/officeDocument/2006/relationships/hyperlink" Target="https://podminky.urs.cz/item/CS_URS_2025_02/979071022" TargetMode="External" /><Relationship Id="rId70" Type="http://schemas.openxmlformats.org/officeDocument/2006/relationships/hyperlink" Target="https://podminky.urs.cz/item/CS_URS_2025_02/979054451" TargetMode="External" /><Relationship Id="rId71" Type="http://schemas.openxmlformats.org/officeDocument/2006/relationships/hyperlink" Target="https://podminky.urs.cz/item/CS_URS_2025_02/113107330" TargetMode="External" /><Relationship Id="rId72" Type="http://schemas.openxmlformats.org/officeDocument/2006/relationships/hyperlink" Target="https://podminky.urs.cz/item/CS_URS_2025_02/997221611" TargetMode="External" /><Relationship Id="rId73" Type="http://schemas.openxmlformats.org/officeDocument/2006/relationships/hyperlink" Target="https://podminky.urs.cz/item/CS_URS_2025_02/997221151" TargetMode="External" /><Relationship Id="rId74" Type="http://schemas.openxmlformats.org/officeDocument/2006/relationships/hyperlink" Target="https://podminky.urs.cz/item/CS_URS_2025_02/997221561" TargetMode="External" /><Relationship Id="rId75" Type="http://schemas.openxmlformats.org/officeDocument/2006/relationships/hyperlink" Target="https://podminky.urs.cz/item/CS_URS_2025_02/997221569" TargetMode="External" /><Relationship Id="rId76" Type="http://schemas.openxmlformats.org/officeDocument/2006/relationships/hyperlink" Target="https://podminky.urs.cz/item/CS_URS_2025_02/997221861" TargetMode="External" /><Relationship Id="rId77" Type="http://schemas.openxmlformats.org/officeDocument/2006/relationships/hyperlink" Target="https://podminky.urs.cz/item/CS_URS_2025_02/899203211" TargetMode="External" /><Relationship Id="rId78" Type="http://schemas.openxmlformats.org/officeDocument/2006/relationships/hyperlink" Target="https://podminky.urs.cz/item/CS_URS_2025_02/966006132" TargetMode="External" /><Relationship Id="rId79" Type="http://schemas.openxmlformats.org/officeDocument/2006/relationships/hyperlink" Target="https://podminky.urs.cz/item/CS_URS_2025_02/997221612" TargetMode="External" /><Relationship Id="rId80" Type="http://schemas.openxmlformats.org/officeDocument/2006/relationships/hyperlink" Target="https://podminky.urs.cz/item/CS_URS_2025_02/997221571" TargetMode="External" /><Relationship Id="rId81" Type="http://schemas.openxmlformats.org/officeDocument/2006/relationships/hyperlink" Target="https://podminky.urs.cz/item/CS_URS_2025_02/997221579" TargetMode="External" /><Relationship Id="rId8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2251253" TargetMode="External" /><Relationship Id="rId2" Type="http://schemas.openxmlformats.org/officeDocument/2006/relationships/hyperlink" Target="https://podminky.urs.cz/item/CS_URS_2025_02/133151101" TargetMode="External" /><Relationship Id="rId3" Type="http://schemas.openxmlformats.org/officeDocument/2006/relationships/hyperlink" Target="https://podminky.urs.cz/item/CS_URS_2025_02/162751117" TargetMode="External" /><Relationship Id="rId4" Type="http://schemas.openxmlformats.org/officeDocument/2006/relationships/hyperlink" Target="https://podminky.urs.cz/item/CS_URS_2025_02/162751119" TargetMode="External" /><Relationship Id="rId5" Type="http://schemas.openxmlformats.org/officeDocument/2006/relationships/hyperlink" Target="https://podminky.urs.cz/item/CS_URS_2025_02/171201231" TargetMode="External" /><Relationship Id="rId6" Type="http://schemas.openxmlformats.org/officeDocument/2006/relationships/hyperlink" Target="https://podminky.urs.cz/item/CS_URS_2025_02/174101101" TargetMode="External" /><Relationship Id="rId7" Type="http://schemas.openxmlformats.org/officeDocument/2006/relationships/hyperlink" Target="https://podminky.urs.cz/item/CS_URS_2025_02/175101201" TargetMode="External" /><Relationship Id="rId8" Type="http://schemas.openxmlformats.org/officeDocument/2006/relationships/hyperlink" Target="https://podminky.urs.cz/item/CS_URS_2025_02/565155121" TargetMode="External" /><Relationship Id="rId9" Type="http://schemas.openxmlformats.org/officeDocument/2006/relationships/hyperlink" Target="https://podminky.urs.cz/item/CS_URS_2025_02/573211111" TargetMode="External" /><Relationship Id="rId10" Type="http://schemas.openxmlformats.org/officeDocument/2006/relationships/hyperlink" Target="https://podminky.urs.cz/item/CS_URS_2025_02/577134121" TargetMode="External" /><Relationship Id="rId11" Type="http://schemas.openxmlformats.org/officeDocument/2006/relationships/hyperlink" Target="https://podminky.urs.cz/item/CS_URS_2025_02/919121213" TargetMode="External" /><Relationship Id="rId12" Type="http://schemas.openxmlformats.org/officeDocument/2006/relationships/hyperlink" Target="https://podminky.urs.cz/item/CS_URS_2025_02/938908411" TargetMode="External" /><Relationship Id="rId13" Type="http://schemas.openxmlformats.org/officeDocument/2006/relationships/hyperlink" Target="https://podminky.urs.cz/item/CS_URS_2025_02/938909311" TargetMode="External" /><Relationship Id="rId14" Type="http://schemas.openxmlformats.org/officeDocument/2006/relationships/hyperlink" Target="https://podminky.urs.cz/item/CS_URS_2025_02/998225111" TargetMode="External" /><Relationship Id="rId15" Type="http://schemas.openxmlformats.org/officeDocument/2006/relationships/hyperlink" Target="https://podminky.urs.cz/item/CS_URS_2025_02/452112112" TargetMode="External" /><Relationship Id="rId16" Type="http://schemas.openxmlformats.org/officeDocument/2006/relationships/hyperlink" Target="https://podminky.urs.cz/item/CS_URS_2025_02/895941323" TargetMode="External" /><Relationship Id="rId17" Type="http://schemas.openxmlformats.org/officeDocument/2006/relationships/hyperlink" Target="https://podminky.urs.cz/item/CS_URS_2025_02/895941314" TargetMode="External" /><Relationship Id="rId18" Type="http://schemas.openxmlformats.org/officeDocument/2006/relationships/hyperlink" Target="https://podminky.urs.cz/item/CS_URS_2025_02/895941332" TargetMode="External" /><Relationship Id="rId19" Type="http://schemas.openxmlformats.org/officeDocument/2006/relationships/hyperlink" Target="https://podminky.urs.cz/item/CS_URS_2025_02/895941302" TargetMode="External" /><Relationship Id="rId20" Type="http://schemas.openxmlformats.org/officeDocument/2006/relationships/hyperlink" Target="https://podminky.urs.cz/item/CS_URS_2025_02/899204112" TargetMode="External" /><Relationship Id="rId21" Type="http://schemas.openxmlformats.org/officeDocument/2006/relationships/hyperlink" Target="https://podminky.urs.cz/item/CS_URS_2025_02/899910211" TargetMode="External" /><Relationship Id="rId22" Type="http://schemas.openxmlformats.org/officeDocument/2006/relationships/hyperlink" Target="https://podminky.urs.cz/item/CS_URS_2025_02/998274101" TargetMode="External" /><Relationship Id="rId23" Type="http://schemas.openxmlformats.org/officeDocument/2006/relationships/hyperlink" Target="https://podminky.urs.cz/item/CS_URS_2025_02/451572111" TargetMode="External" /><Relationship Id="rId24" Type="http://schemas.openxmlformats.org/officeDocument/2006/relationships/hyperlink" Target="https://podminky.urs.cz/item/CS_URS_2025_02/871313123" TargetMode="External" /><Relationship Id="rId25" Type="http://schemas.openxmlformats.org/officeDocument/2006/relationships/hyperlink" Target="https://podminky.urs.cz/item/CS_URS_2025_02/877315211" TargetMode="External" /><Relationship Id="rId26" Type="http://schemas.openxmlformats.org/officeDocument/2006/relationships/hyperlink" Target="https://podminky.urs.cz/item/CS_URS_2025_02/892312121" TargetMode="External" /><Relationship Id="rId27" Type="http://schemas.openxmlformats.org/officeDocument/2006/relationships/hyperlink" Target="https://podminky.urs.cz/item/CS_URS_2025_02/998276101" TargetMode="External" /><Relationship Id="rId28" Type="http://schemas.openxmlformats.org/officeDocument/2006/relationships/hyperlink" Target="https://podminky.urs.cz/item/CS_URS_2025_02/915221112" TargetMode="External" /><Relationship Id="rId29" Type="http://schemas.openxmlformats.org/officeDocument/2006/relationships/hyperlink" Target="https://podminky.urs.cz/item/CS_URS_2025_02/915611111" TargetMode="External" /><Relationship Id="rId30" Type="http://schemas.openxmlformats.org/officeDocument/2006/relationships/hyperlink" Target="https://podminky.urs.cz/item/CS_URS_2025_02/915231112" TargetMode="External" /><Relationship Id="rId31" Type="http://schemas.openxmlformats.org/officeDocument/2006/relationships/hyperlink" Target="https://podminky.urs.cz/item/CS_URS_2025_02/915621111" TargetMode="External" /><Relationship Id="rId32" Type="http://schemas.openxmlformats.org/officeDocument/2006/relationships/hyperlink" Target="https://podminky.urs.cz/item/CS_URS_2025_02/919112213" TargetMode="External" /><Relationship Id="rId33" Type="http://schemas.openxmlformats.org/officeDocument/2006/relationships/hyperlink" Target="https://podminky.urs.cz/item/CS_URS_2025_02/919735111" TargetMode="External" /><Relationship Id="rId34" Type="http://schemas.openxmlformats.org/officeDocument/2006/relationships/hyperlink" Target="https://podminky.urs.cz/item/CS_URS_2025_02/113154538" TargetMode="External" /><Relationship Id="rId35" Type="http://schemas.openxmlformats.org/officeDocument/2006/relationships/hyperlink" Target="https://podminky.urs.cz/item/CS_URS_2025_02/997221551" TargetMode="External" /><Relationship Id="rId36" Type="http://schemas.openxmlformats.org/officeDocument/2006/relationships/hyperlink" Target="https://podminky.urs.cz/item/CS_URS_2025_02/997221559" TargetMode="External" /><Relationship Id="rId37" Type="http://schemas.openxmlformats.org/officeDocument/2006/relationships/hyperlink" Target="https://podminky.urs.cz/item/CS_URS_2025_02/997221875" TargetMode="External" /><Relationship Id="rId38" Type="http://schemas.openxmlformats.org/officeDocument/2006/relationships/hyperlink" Target="https://podminky.urs.cz/item/CS_URS_2025_02/890411811" TargetMode="External" /><Relationship Id="rId39" Type="http://schemas.openxmlformats.org/officeDocument/2006/relationships/hyperlink" Target="https://podminky.urs.cz/item/CS_URS_2025_02/997221611" TargetMode="External" /><Relationship Id="rId40" Type="http://schemas.openxmlformats.org/officeDocument/2006/relationships/hyperlink" Target="https://podminky.urs.cz/item/CS_URS_2025_02/997221561" TargetMode="External" /><Relationship Id="rId41" Type="http://schemas.openxmlformats.org/officeDocument/2006/relationships/hyperlink" Target="https://podminky.urs.cz/item/CS_URS_2025_02/997221569" TargetMode="External" /><Relationship Id="rId42" Type="http://schemas.openxmlformats.org/officeDocument/2006/relationships/hyperlink" Target="https://podminky.urs.cz/item/CS_URS_2025_02/997221861" TargetMode="External" /><Relationship Id="rId43" Type="http://schemas.openxmlformats.org/officeDocument/2006/relationships/hyperlink" Target="https://podminky.urs.cz/item/CS_URS_2025_02/899203211" TargetMode="External" /><Relationship Id="rId44" Type="http://schemas.openxmlformats.org/officeDocument/2006/relationships/hyperlink" Target="https://podminky.urs.cz/item/CS_URS_2025_02/997221612" TargetMode="External" /><Relationship Id="rId45" Type="http://schemas.openxmlformats.org/officeDocument/2006/relationships/hyperlink" Target="https://podminky.urs.cz/item/CS_URS_2025_02/997221571" TargetMode="External" /><Relationship Id="rId46" Type="http://schemas.openxmlformats.org/officeDocument/2006/relationships/hyperlink" Target="https://podminky.urs.cz/item/CS_URS_2025_02/997221579" TargetMode="External" /><Relationship Id="rId4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2203000" TargetMode="External" /><Relationship Id="rId2" Type="http://schemas.openxmlformats.org/officeDocument/2006/relationships/hyperlink" Target="https://podminky.urs.cz/item/CS_URS_2025_02/012303000" TargetMode="External" /><Relationship Id="rId3" Type="http://schemas.openxmlformats.org/officeDocument/2006/relationships/hyperlink" Target="https://podminky.urs.cz/item/CS_URS_2025_02/012414000" TargetMode="External" /><Relationship Id="rId4" Type="http://schemas.openxmlformats.org/officeDocument/2006/relationships/hyperlink" Target="https://podminky.urs.cz/item/CS_URS_2025_02/012444000" TargetMode="External" /><Relationship Id="rId5" Type="http://schemas.openxmlformats.org/officeDocument/2006/relationships/hyperlink" Target="https://podminky.urs.cz/item/CS_URS_2025_02/013254000" TargetMode="External" /><Relationship Id="rId6" Type="http://schemas.openxmlformats.org/officeDocument/2006/relationships/hyperlink" Target="https://podminky.urs.cz/item/CS_URS_2025_02/031203000" TargetMode="External" /><Relationship Id="rId7" Type="http://schemas.openxmlformats.org/officeDocument/2006/relationships/hyperlink" Target="https://podminky.urs.cz/item/CS_URS_2025_02/032403000" TargetMode="External" /><Relationship Id="rId8" Type="http://schemas.openxmlformats.org/officeDocument/2006/relationships/hyperlink" Target="https://podminky.urs.cz/item/CS_URS_2025_02/032903000" TargetMode="External" /><Relationship Id="rId9" Type="http://schemas.openxmlformats.org/officeDocument/2006/relationships/hyperlink" Target="https://podminky.urs.cz/item/CS_URS_2025_02/033103000" TargetMode="External" /><Relationship Id="rId10" Type="http://schemas.openxmlformats.org/officeDocument/2006/relationships/hyperlink" Target="https://podminky.urs.cz/item/CS_URS_2025_02/034303000" TargetMode="External" /><Relationship Id="rId11" Type="http://schemas.openxmlformats.org/officeDocument/2006/relationships/hyperlink" Target="https://podminky.urs.cz/item/CS_URS_2025_02/039103000" TargetMode="External" /><Relationship Id="rId12" Type="http://schemas.openxmlformats.org/officeDocument/2006/relationships/hyperlink" Target="https://podminky.urs.cz/item/CS_URS_2025_02/039203000" TargetMode="External" /><Relationship Id="rId13" Type="http://schemas.openxmlformats.org/officeDocument/2006/relationships/hyperlink" Target="https://podminky.urs.cz/item/CS_URS_2025_02/043103000" TargetMode="External" /><Relationship Id="rId14" Type="http://schemas.openxmlformats.org/officeDocument/2006/relationships/hyperlink" Target="https://podminky.urs.cz/item/CS_URS_2025_02/045203000" TargetMode="External" /><Relationship Id="rId15" Type="http://schemas.openxmlformats.org/officeDocument/2006/relationships/hyperlink" Target="https://podminky.urs.cz/item/CS_URS_2025_02/049303000" TargetMode="External" /><Relationship Id="rId16" Type="http://schemas.openxmlformats.org/officeDocument/2006/relationships/hyperlink" Target="https://podminky.urs.cz/item/CS_URS_2025_02/071203000" TargetMode="External" /><Relationship Id="rId17" Type="http://schemas.openxmlformats.org/officeDocument/2006/relationships/hyperlink" Target="https://podminky.urs.cz/item/CS_URS_2025_02/072002000" TargetMode="External" /><Relationship Id="rId1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35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37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37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37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39</v>
      </c>
      <c r="AO16" s="25"/>
      <c r="AP16" s="25"/>
      <c r="AQ16" s="25"/>
      <c r="AR16" s="23"/>
      <c r="BE16" s="34"/>
      <c r="BS16" s="20" t="s">
        <v>40</v>
      </c>
    </row>
    <row r="17" s="1" customFormat="1" ht="18.48" customHeight="1">
      <c r="B17" s="24"/>
      <c r="C17" s="25"/>
      <c r="D17" s="25"/>
      <c r="E17" s="30" t="s">
        <v>41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42</v>
      </c>
      <c r="AO17" s="25"/>
      <c r="AP17" s="25"/>
      <c r="AQ17" s="25"/>
      <c r="AR17" s="23"/>
      <c r="BE17" s="34"/>
      <c r="BS17" s="20" t="s">
        <v>40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42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42</v>
      </c>
      <c r="AO20" s="25"/>
      <c r="AP20" s="25"/>
      <c r="AQ20" s="25"/>
      <c r="AR20" s="23"/>
      <c r="BE20" s="34"/>
      <c r="BS20" s="20" t="s">
        <v>40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46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47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48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49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50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51</v>
      </c>
      <c r="E29" s="51"/>
      <c r="F29" s="35" t="s">
        <v>52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53</v>
      </c>
      <c r="G30" s="51"/>
      <c r="H30" s="51"/>
      <c r="I30" s="51"/>
      <c r="J30" s="51"/>
      <c r="K30" s="51"/>
      <c r="L30" s="52">
        <v>0.12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54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55</v>
      </c>
      <c r="G32" s="51"/>
      <c r="H32" s="51"/>
      <c r="I32" s="51"/>
      <c r="J32" s="51"/>
      <c r="K32" s="51"/>
      <c r="L32" s="52">
        <v>0.12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56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57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58</v>
      </c>
      <c r="U35" s="58"/>
      <c r="V35" s="58"/>
      <c r="W35" s="58"/>
      <c r="X35" s="60" t="s">
        <v>59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60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POSP900-2025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 xml:space="preserve"> Komunikace Stará a Libušina v Krnově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Krnov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26. 9. 2025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15.1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 xml:space="preserve">Město Krnov 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38</v>
      </c>
      <c r="AJ49" s="44"/>
      <c r="AK49" s="44"/>
      <c r="AL49" s="44"/>
      <c r="AM49" s="77" t="str">
        <f>IF(E17="","",E17)</f>
        <v>Ing. Petr Doležel</v>
      </c>
      <c r="AN49" s="68"/>
      <c r="AO49" s="68"/>
      <c r="AP49" s="68"/>
      <c r="AQ49" s="44"/>
      <c r="AR49" s="48"/>
      <c r="AS49" s="78" t="s">
        <v>61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25.65" customHeight="1">
      <c r="A50" s="42"/>
      <c r="B50" s="43"/>
      <c r="C50" s="35" t="s">
        <v>36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43</v>
      </c>
      <c r="AJ50" s="44"/>
      <c r="AK50" s="44"/>
      <c r="AL50" s="44"/>
      <c r="AM50" s="77" t="str">
        <f>IF(E20="","",E20)</f>
        <v xml:space="preserve">ing.Pospíšil Michal                  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62</v>
      </c>
      <c r="D52" s="91"/>
      <c r="E52" s="91"/>
      <c r="F52" s="91"/>
      <c r="G52" s="91"/>
      <c r="H52" s="92"/>
      <c r="I52" s="93" t="s">
        <v>63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64</v>
      </c>
      <c r="AH52" s="91"/>
      <c r="AI52" s="91"/>
      <c r="AJ52" s="91"/>
      <c r="AK52" s="91"/>
      <c r="AL52" s="91"/>
      <c r="AM52" s="91"/>
      <c r="AN52" s="93" t="s">
        <v>65</v>
      </c>
      <c r="AO52" s="91"/>
      <c r="AP52" s="91"/>
      <c r="AQ52" s="95" t="s">
        <v>66</v>
      </c>
      <c r="AR52" s="48"/>
      <c r="AS52" s="96" t="s">
        <v>67</v>
      </c>
      <c r="AT52" s="97" t="s">
        <v>68</v>
      </c>
      <c r="AU52" s="97" t="s">
        <v>69</v>
      </c>
      <c r="AV52" s="97" t="s">
        <v>70</v>
      </c>
      <c r="AW52" s="97" t="s">
        <v>71</v>
      </c>
      <c r="AX52" s="97" t="s">
        <v>72</v>
      </c>
      <c r="AY52" s="97" t="s">
        <v>73</v>
      </c>
      <c r="AZ52" s="97" t="s">
        <v>74</v>
      </c>
      <c r="BA52" s="97" t="s">
        <v>75</v>
      </c>
      <c r="BB52" s="97" t="s">
        <v>76</v>
      </c>
      <c r="BC52" s="97" t="s">
        <v>77</v>
      </c>
      <c r="BD52" s="98" t="s">
        <v>78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79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ROUND(SUM(AG55:AG57),2)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42</v>
      </c>
      <c r="AR54" s="108"/>
      <c r="AS54" s="109">
        <f>ROUND(SUM(AS55:AS57),2)</f>
        <v>0</v>
      </c>
      <c r="AT54" s="110">
        <f>ROUND(SUM(AV54:AW54),2)</f>
        <v>0</v>
      </c>
      <c r="AU54" s="111">
        <f>ROUND(SUM(AU55:AU57),5)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ROUND(SUM(AZ55:AZ57),2)</f>
        <v>0</v>
      </c>
      <c r="BA54" s="110">
        <f>ROUND(SUM(BA55:BA57),2)</f>
        <v>0</v>
      </c>
      <c r="BB54" s="110">
        <f>ROUND(SUM(BB55:BB57),2)</f>
        <v>0</v>
      </c>
      <c r="BC54" s="110">
        <f>ROUND(SUM(BC55:BC57),2)</f>
        <v>0</v>
      </c>
      <c r="BD54" s="112">
        <f>ROUND(SUM(BD55:BD57),2)</f>
        <v>0</v>
      </c>
      <c r="BE54" s="6"/>
      <c r="BS54" s="113" t="s">
        <v>80</v>
      </c>
      <c r="BT54" s="113" t="s">
        <v>81</v>
      </c>
      <c r="BU54" s="114" t="s">
        <v>82</v>
      </c>
      <c r="BV54" s="113" t="s">
        <v>83</v>
      </c>
      <c r="BW54" s="113" t="s">
        <v>5</v>
      </c>
      <c r="BX54" s="113" t="s">
        <v>84</v>
      </c>
      <c r="CL54" s="113" t="s">
        <v>19</v>
      </c>
    </row>
    <row r="55" s="7" customFormat="1" ht="24.75" customHeight="1">
      <c r="A55" s="115" t="s">
        <v>85</v>
      </c>
      <c r="B55" s="116"/>
      <c r="C55" s="117"/>
      <c r="D55" s="118" t="s">
        <v>86</v>
      </c>
      <c r="E55" s="118"/>
      <c r="F55" s="118"/>
      <c r="G55" s="118"/>
      <c r="H55" s="118"/>
      <c r="I55" s="119"/>
      <c r="J55" s="118" t="s">
        <v>87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'1-1 - SO 101 Komunikace- ...'!J30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88</v>
      </c>
      <c r="AR55" s="122"/>
      <c r="AS55" s="123">
        <v>0</v>
      </c>
      <c r="AT55" s="124">
        <f>ROUND(SUM(AV55:AW55),2)</f>
        <v>0</v>
      </c>
      <c r="AU55" s="125">
        <f>'1-1 - SO 101 Komunikace- ...'!P88</f>
        <v>0</v>
      </c>
      <c r="AV55" s="124">
        <f>'1-1 - SO 101 Komunikace- ...'!J33</f>
        <v>0</v>
      </c>
      <c r="AW55" s="124">
        <f>'1-1 - SO 101 Komunikace- ...'!J34</f>
        <v>0</v>
      </c>
      <c r="AX55" s="124">
        <f>'1-1 - SO 101 Komunikace- ...'!J35</f>
        <v>0</v>
      </c>
      <c r="AY55" s="124">
        <f>'1-1 - SO 101 Komunikace- ...'!J36</f>
        <v>0</v>
      </c>
      <c r="AZ55" s="124">
        <f>'1-1 - SO 101 Komunikace- ...'!F33</f>
        <v>0</v>
      </c>
      <c r="BA55" s="124">
        <f>'1-1 - SO 101 Komunikace- ...'!F34</f>
        <v>0</v>
      </c>
      <c r="BB55" s="124">
        <f>'1-1 - SO 101 Komunikace- ...'!F35</f>
        <v>0</v>
      </c>
      <c r="BC55" s="124">
        <f>'1-1 - SO 101 Komunikace- ...'!F36</f>
        <v>0</v>
      </c>
      <c r="BD55" s="126">
        <f>'1-1 - SO 101 Komunikace- ...'!F37</f>
        <v>0</v>
      </c>
      <c r="BE55" s="7"/>
      <c r="BT55" s="127" t="s">
        <v>89</v>
      </c>
      <c r="BV55" s="127" t="s">
        <v>83</v>
      </c>
      <c r="BW55" s="127" t="s">
        <v>90</v>
      </c>
      <c r="BX55" s="127" t="s">
        <v>5</v>
      </c>
      <c r="CL55" s="127" t="s">
        <v>91</v>
      </c>
      <c r="CM55" s="127" t="s">
        <v>92</v>
      </c>
    </row>
    <row r="56" s="7" customFormat="1" ht="24.75" customHeight="1">
      <c r="A56" s="115" t="s">
        <v>85</v>
      </c>
      <c r="B56" s="116"/>
      <c r="C56" s="117"/>
      <c r="D56" s="118" t="s">
        <v>93</v>
      </c>
      <c r="E56" s="118"/>
      <c r="F56" s="118"/>
      <c r="G56" s="118"/>
      <c r="H56" s="118"/>
      <c r="I56" s="119"/>
      <c r="J56" s="118" t="s">
        <v>94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'1-2 - SO 101 Komunikace -...'!J30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88</v>
      </c>
      <c r="AR56" s="122"/>
      <c r="AS56" s="123">
        <v>0</v>
      </c>
      <c r="AT56" s="124">
        <f>ROUND(SUM(AV56:AW56),2)</f>
        <v>0</v>
      </c>
      <c r="AU56" s="125">
        <f>'1-2 - SO 101 Komunikace -...'!P87</f>
        <v>0</v>
      </c>
      <c r="AV56" s="124">
        <f>'1-2 - SO 101 Komunikace -...'!J33</f>
        <v>0</v>
      </c>
      <c r="AW56" s="124">
        <f>'1-2 - SO 101 Komunikace -...'!J34</f>
        <v>0</v>
      </c>
      <c r="AX56" s="124">
        <f>'1-2 - SO 101 Komunikace -...'!J35</f>
        <v>0</v>
      </c>
      <c r="AY56" s="124">
        <f>'1-2 - SO 101 Komunikace -...'!J36</f>
        <v>0</v>
      </c>
      <c r="AZ56" s="124">
        <f>'1-2 - SO 101 Komunikace -...'!F33</f>
        <v>0</v>
      </c>
      <c r="BA56" s="124">
        <f>'1-2 - SO 101 Komunikace -...'!F34</f>
        <v>0</v>
      </c>
      <c r="BB56" s="124">
        <f>'1-2 - SO 101 Komunikace -...'!F35</f>
        <v>0</v>
      </c>
      <c r="BC56" s="124">
        <f>'1-2 - SO 101 Komunikace -...'!F36</f>
        <v>0</v>
      </c>
      <c r="BD56" s="126">
        <f>'1-2 - SO 101 Komunikace -...'!F37</f>
        <v>0</v>
      </c>
      <c r="BE56" s="7"/>
      <c r="BT56" s="127" t="s">
        <v>89</v>
      </c>
      <c r="BV56" s="127" t="s">
        <v>83</v>
      </c>
      <c r="BW56" s="127" t="s">
        <v>95</v>
      </c>
      <c r="BX56" s="127" t="s">
        <v>5</v>
      </c>
      <c r="CL56" s="127" t="s">
        <v>91</v>
      </c>
      <c r="CM56" s="127" t="s">
        <v>92</v>
      </c>
    </row>
    <row r="57" s="7" customFormat="1" ht="24.75" customHeight="1">
      <c r="A57" s="115" t="s">
        <v>85</v>
      </c>
      <c r="B57" s="116"/>
      <c r="C57" s="117"/>
      <c r="D57" s="118" t="s">
        <v>96</v>
      </c>
      <c r="E57" s="118"/>
      <c r="F57" s="118"/>
      <c r="G57" s="118"/>
      <c r="H57" s="118"/>
      <c r="I57" s="119"/>
      <c r="J57" s="118" t="s">
        <v>97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'1-3 - Vedlejší rozpočtové...'!J30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98</v>
      </c>
      <c r="AR57" s="122"/>
      <c r="AS57" s="128">
        <v>0</v>
      </c>
      <c r="AT57" s="129">
        <f>ROUND(SUM(AV57:AW57),2)</f>
        <v>0</v>
      </c>
      <c r="AU57" s="130">
        <f>'1-3 - Vedlejší rozpočtové...'!P84</f>
        <v>0</v>
      </c>
      <c r="AV57" s="129">
        <f>'1-3 - Vedlejší rozpočtové...'!J33</f>
        <v>0</v>
      </c>
      <c r="AW57" s="129">
        <f>'1-3 - Vedlejší rozpočtové...'!J34</f>
        <v>0</v>
      </c>
      <c r="AX57" s="129">
        <f>'1-3 - Vedlejší rozpočtové...'!J35</f>
        <v>0</v>
      </c>
      <c r="AY57" s="129">
        <f>'1-3 - Vedlejší rozpočtové...'!J36</f>
        <v>0</v>
      </c>
      <c r="AZ57" s="129">
        <f>'1-3 - Vedlejší rozpočtové...'!F33</f>
        <v>0</v>
      </c>
      <c r="BA57" s="129">
        <f>'1-3 - Vedlejší rozpočtové...'!F34</f>
        <v>0</v>
      </c>
      <c r="BB57" s="129">
        <f>'1-3 - Vedlejší rozpočtové...'!F35</f>
        <v>0</v>
      </c>
      <c r="BC57" s="129">
        <f>'1-3 - Vedlejší rozpočtové...'!F36</f>
        <v>0</v>
      </c>
      <c r="BD57" s="131">
        <f>'1-3 - Vedlejší rozpočtové...'!F37</f>
        <v>0</v>
      </c>
      <c r="BE57" s="7"/>
      <c r="BT57" s="127" t="s">
        <v>89</v>
      </c>
      <c r="BV57" s="127" t="s">
        <v>83</v>
      </c>
      <c r="BW57" s="127" t="s">
        <v>99</v>
      </c>
      <c r="BX57" s="127" t="s">
        <v>5</v>
      </c>
      <c r="CL57" s="127" t="s">
        <v>42</v>
      </c>
      <c r="CM57" s="127" t="s">
        <v>92</v>
      </c>
    </row>
    <row r="58" s="2" customFormat="1" ht="30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8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</row>
    <row r="59" s="2" customFormat="1" ht="6.96" customHeight="1">
      <c r="A59" s="42"/>
      <c r="B59" s="63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48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</row>
  </sheetData>
  <sheetProtection sheet="1" formatColumns="0" formatRows="0" objects="1" scenarios="1" spinCount="100000" saltValue="d5JP3qF5QJXCqKHpNC3keqXTc0pY0bwXjK9434N3+70Ipe7Jz9N4YNlGoN+mFTvPp9LDx7a8dGEEwZpO+caXNg==" hashValue="aRuXoB7xAB+IvdSGulywNgoACsWtrPRL5Iqox1piKXEEsG9wU2VMjIUrSKx2QqTE/u4EkvcZ3Jf6XSsFGgWgs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-1 - SO 101 Komunikace- ...'!C2" display="/"/>
    <hyperlink ref="A56" location="'1-2 - SO 101 Komunikace -...'!C2" display="/"/>
    <hyperlink ref="A57" location="'1-3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92</v>
      </c>
    </row>
    <row r="4" s="1" customFormat="1" ht="24.96" customHeight="1">
      <c r="B4" s="23"/>
      <c r="D4" s="134" t="s">
        <v>100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 xml:space="preserve"> Komunikace Stará a Libušina v Krnově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101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102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91</v>
      </c>
      <c r="G11" s="42"/>
      <c r="H11" s="42"/>
      <c r="I11" s="136" t="s">
        <v>20</v>
      </c>
      <c r="J11" s="140" t="s">
        <v>21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26. 9. 2025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21.84" customHeight="1">
      <c r="A13" s="42"/>
      <c r="B13" s="48"/>
      <c r="C13" s="42"/>
      <c r="D13" s="42"/>
      <c r="E13" s="42"/>
      <c r="F13" s="42"/>
      <c r="G13" s="42"/>
      <c r="H13" s="42"/>
      <c r="I13" s="142" t="s">
        <v>28</v>
      </c>
      <c r="J13" s="143" t="s">
        <v>103</v>
      </c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41</v>
      </c>
      <c r="F21" s="42"/>
      <c r="G21" s="42"/>
      <c r="H21" s="42"/>
      <c r="I21" s="136" t="s">
        <v>34</v>
      </c>
      <c r="J21" s="140" t="s">
        <v>42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43</v>
      </c>
      <c r="E23" s="42"/>
      <c r="F23" s="42"/>
      <c r="G23" s="42"/>
      <c r="H23" s="42"/>
      <c r="I23" s="136" t="s">
        <v>31</v>
      </c>
      <c r="J23" s="140" t="s">
        <v>42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44</v>
      </c>
      <c r="F24" s="42"/>
      <c r="G24" s="42"/>
      <c r="H24" s="42"/>
      <c r="I24" s="136" t="s">
        <v>34</v>
      </c>
      <c r="J24" s="140" t="s">
        <v>42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45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71.25" customHeight="1">
      <c r="A27" s="144"/>
      <c r="B27" s="145"/>
      <c r="C27" s="144"/>
      <c r="D27" s="144"/>
      <c r="E27" s="146" t="s">
        <v>46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8"/>
      <c r="E29" s="148"/>
      <c r="F29" s="148"/>
      <c r="G29" s="148"/>
      <c r="H29" s="148"/>
      <c r="I29" s="148"/>
      <c r="J29" s="148"/>
      <c r="K29" s="148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9" t="s">
        <v>47</v>
      </c>
      <c r="E30" s="42"/>
      <c r="F30" s="42"/>
      <c r="G30" s="42"/>
      <c r="H30" s="42"/>
      <c r="I30" s="42"/>
      <c r="J30" s="150">
        <f>ROUND(J88,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8"/>
      <c r="E31" s="148"/>
      <c r="F31" s="148"/>
      <c r="G31" s="148"/>
      <c r="H31" s="148"/>
      <c r="I31" s="148"/>
      <c r="J31" s="148"/>
      <c r="K31" s="148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1" t="s">
        <v>49</v>
      </c>
      <c r="G32" s="42"/>
      <c r="H32" s="42"/>
      <c r="I32" s="151" t="s">
        <v>48</v>
      </c>
      <c r="J32" s="151" t="s">
        <v>50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2" t="s">
        <v>51</v>
      </c>
      <c r="E33" s="136" t="s">
        <v>52</v>
      </c>
      <c r="F33" s="153">
        <f>ROUND((SUM(BE88:BE814)),  2)</f>
        <v>0</v>
      </c>
      <c r="G33" s="42"/>
      <c r="H33" s="42"/>
      <c r="I33" s="154">
        <v>0.20999999999999999</v>
      </c>
      <c r="J33" s="153">
        <f>ROUND(((SUM(BE88:BE814))*I33),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53</v>
      </c>
      <c r="F34" s="153">
        <f>ROUND((SUM(BF88:BF814)),  2)</f>
        <v>0</v>
      </c>
      <c r="G34" s="42"/>
      <c r="H34" s="42"/>
      <c r="I34" s="154">
        <v>0.12</v>
      </c>
      <c r="J34" s="153">
        <f>ROUND(((SUM(BF88:BF814))*I34),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54</v>
      </c>
      <c r="F35" s="153">
        <f>ROUND((SUM(BG88:BG814)),  2)</f>
        <v>0</v>
      </c>
      <c r="G35" s="42"/>
      <c r="H35" s="42"/>
      <c r="I35" s="154">
        <v>0.20999999999999999</v>
      </c>
      <c r="J35" s="153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55</v>
      </c>
      <c r="F36" s="153">
        <f>ROUND((SUM(BH88:BH814)),  2)</f>
        <v>0</v>
      </c>
      <c r="G36" s="42"/>
      <c r="H36" s="42"/>
      <c r="I36" s="154">
        <v>0.12</v>
      </c>
      <c r="J36" s="153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56</v>
      </c>
      <c r="F37" s="153">
        <f>ROUND((SUM(BI88:BI814)),  2)</f>
        <v>0</v>
      </c>
      <c r="G37" s="42"/>
      <c r="H37" s="42"/>
      <c r="I37" s="154">
        <v>0</v>
      </c>
      <c r="J37" s="153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5"/>
      <c r="D39" s="156" t="s">
        <v>57</v>
      </c>
      <c r="E39" s="157"/>
      <c r="F39" s="157"/>
      <c r="G39" s="158" t="s">
        <v>58</v>
      </c>
      <c r="H39" s="159" t="s">
        <v>59</v>
      </c>
      <c r="I39" s="157"/>
      <c r="J39" s="160">
        <f>SUM(J30:J37)</f>
        <v>0</v>
      </c>
      <c r="K39" s="161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104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6" t="str">
        <f>E7</f>
        <v xml:space="preserve"> Komunikace Stará a Libušina v Krnově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101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 xml:space="preserve">1-1 - SO 101 Komunikace- ulice Stará - soupis prací 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Krnov</v>
      </c>
      <c r="G52" s="44"/>
      <c r="H52" s="44"/>
      <c r="I52" s="35" t="s">
        <v>24</v>
      </c>
      <c r="J52" s="76" t="str">
        <f>IF(J12="","",J12)</f>
        <v>26. 9. 2025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Město Krnov </v>
      </c>
      <c r="G54" s="44"/>
      <c r="H54" s="44"/>
      <c r="I54" s="35" t="s">
        <v>38</v>
      </c>
      <c r="J54" s="40" t="str">
        <f>E21</f>
        <v>Ing. Petr Doležel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5.6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43</v>
      </c>
      <c r="J55" s="40" t="str">
        <f>E24</f>
        <v xml:space="preserve">ing.Pospíšil Michal                  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7" t="s">
        <v>105</v>
      </c>
      <c r="D57" s="168"/>
      <c r="E57" s="168"/>
      <c r="F57" s="168"/>
      <c r="G57" s="168"/>
      <c r="H57" s="168"/>
      <c r="I57" s="168"/>
      <c r="J57" s="169" t="s">
        <v>106</v>
      </c>
      <c r="K57" s="168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0" t="s">
        <v>79</v>
      </c>
      <c r="D59" s="44"/>
      <c r="E59" s="44"/>
      <c r="F59" s="44"/>
      <c r="G59" s="44"/>
      <c r="H59" s="44"/>
      <c r="I59" s="44"/>
      <c r="J59" s="106">
        <f>J88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107</v>
      </c>
    </row>
    <row r="60" s="9" customFormat="1" ht="24.96" customHeight="1">
      <c r="A60" s="9"/>
      <c r="B60" s="171"/>
      <c r="C60" s="172"/>
      <c r="D60" s="173" t="s">
        <v>108</v>
      </c>
      <c r="E60" s="174"/>
      <c r="F60" s="174"/>
      <c r="G60" s="174"/>
      <c r="H60" s="174"/>
      <c r="I60" s="174"/>
      <c r="J60" s="175">
        <f>J89</f>
        <v>0</v>
      </c>
      <c r="K60" s="172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109</v>
      </c>
      <c r="E61" s="180"/>
      <c r="F61" s="180"/>
      <c r="G61" s="180"/>
      <c r="H61" s="180"/>
      <c r="I61" s="180"/>
      <c r="J61" s="181">
        <f>J90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110</v>
      </c>
      <c r="E62" s="180"/>
      <c r="F62" s="180"/>
      <c r="G62" s="180"/>
      <c r="H62" s="180"/>
      <c r="I62" s="180"/>
      <c r="J62" s="181">
        <f>J210</f>
        <v>0</v>
      </c>
      <c r="K62" s="178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111</v>
      </c>
      <c r="E63" s="180"/>
      <c r="F63" s="180"/>
      <c r="G63" s="180"/>
      <c r="H63" s="180"/>
      <c r="I63" s="180"/>
      <c r="J63" s="181">
        <f>J265</f>
        <v>0</v>
      </c>
      <c r="K63" s="178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7"/>
      <c r="C64" s="178"/>
      <c r="D64" s="179" t="s">
        <v>112</v>
      </c>
      <c r="E64" s="180"/>
      <c r="F64" s="180"/>
      <c r="G64" s="180"/>
      <c r="H64" s="180"/>
      <c r="I64" s="180"/>
      <c r="J64" s="181">
        <f>J368</f>
        <v>0</v>
      </c>
      <c r="K64" s="178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7"/>
      <c r="C65" s="178"/>
      <c r="D65" s="179" t="s">
        <v>113</v>
      </c>
      <c r="E65" s="180"/>
      <c r="F65" s="180"/>
      <c r="G65" s="180"/>
      <c r="H65" s="180"/>
      <c r="I65" s="180"/>
      <c r="J65" s="181">
        <f>J450</f>
        <v>0</v>
      </c>
      <c r="K65" s="178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7"/>
      <c r="C66" s="178"/>
      <c r="D66" s="179" t="s">
        <v>114</v>
      </c>
      <c r="E66" s="180"/>
      <c r="F66" s="180"/>
      <c r="G66" s="180"/>
      <c r="H66" s="180"/>
      <c r="I66" s="180"/>
      <c r="J66" s="181">
        <f>J491</f>
        <v>0</v>
      </c>
      <c r="K66" s="178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7"/>
      <c r="C67" s="178"/>
      <c r="D67" s="179" t="s">
        <v>115</v>
      </c>
      <c r="E67" s="180"/>
      <c r="F67" s="180"/>
      <c r="G67" s="180"/>
      <c r="H67" s="180"/>
      <c r="I67" s="180"/>
      <c r="J67" s="181">
        <f>J492</f>
        <v>0</v>
      </c>
      <c r="K67" s="178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7"/>
      <c r="C68" s="178"/>
      <c r="D68" s="179" t="s">
        <v>116</v>
      </c>
      <c r="E68" s="180"/>
      <c r="F68" s="180"/>
      <c r="G68" s="180"/>
      <c r="H68" s="180"/>
      <c r="I68" s="180"/>
      <c r="J68" s="181">
        <f>J524</f>
        <v>0</v>
      </c>
      <c r="K68" s="178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2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6.96" customHeight="1">
      <c r="A70" s="42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4" s="2" customFormat="1" ht="6.96" customHeight="1">
      <c r="A74" s="42"/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24.96" customHeight="1">
      <c r="A75" s="42"/>
      <c r="B75" s="43"/>
      <c r="C75" s="26" t="s">
        <v>117</v>
      </c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16</v>
      </c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6.5" customHeight="1">
      <c r="A78" s="42"/>
      <c r="B78" s="43"/>
      <c r="C78" s="44"/>
      <c r="D78" s="44"/>
      <c r="E78" s="166" t="str">
        <f>E7</f>
        <v xml:space="preserve"> Komunikace Stará a Libušina v Krnově</v>
      </c>
      <c r="F78" s="35"/>
      <c r="G78" s="35"/>
      <c r="H78" s="35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101</v>
      </c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6.5" customHeight="1">
      <c r="A80" s="42"/>
      <c r="B80" s="43"/>
      <c r="C80" s="44"/>
      <c r="D80" s="44"/>
      <c r="E80" s="73" t="str">
        <f>E9</f>
        <v xml:space="preserve">1-1 - SO 101 Komunikace- ulice Stará - soupis prací </v>
      </c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6.96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2" customHeight="1">
      <c r="A82" s="42"/>
      <c r="B82" s="43"/>
      <c r="C82" s="35" t="s">
        <v>22</v>
      </c>
      <c r="D82" s="44"/>
      <c r="E82" s="44"/>
      <c r="F82" s="30" t="str">
        <f>F12</f>
        <v>Krnov</v>
      </c>
      <c r="G82" s="44"/>
      <c r="H82" s="44"/>
      <c r="I82" s="35" t="s">
        <v>24</v>
      </c>
      <c r="J82" s="76" t="str">
        <f>IF(J12="","",J12)</f>
        <v>26. 9. 2025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5.15" customHeight="1">
      <c r="A84" s="42"/>
      <c r="B84" s="43"/>
      <c r="C84" s="35" t="s">
        <v>30</v>
      </c>
      <c r="D84" s="44"/>
      <c r="E84" s="44"/>
      <c r="F84" s="30" t="str">
        <f>E15</f>
        <v xml:space="preserve">Město Krnov </v>
      </c>
      <c r="G84" s="44"/>
      <c r="H84" s="44"/>
      <c r="I84" s="35" t="s">
        <v>38</v>
      </c>
      <c r="J84" s="40" t="str">
        <f>E21</f>
        <v>Ing. Petr Doležel</v>
      </c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25.65" customHeight="1">
      <c r="A85" s="42"/>
      <c r="B85" s="43"/>
      <c r="C85" s="35" t="s">
        <v>36</v>
      </c>
      <c r="D85" s="44"/>
      <c r="E85" s="44"/>
      <c r="F85" s="30" t="str">
        <f>IF(E18="","",E18)</f>
        <v>Vyplň údaj</v>
      </c>
      <c r="G85" s="44"/>
      <c r="H85" s="44"/>
      <c r="I85" s="35" t="s">
        <v>43</v>
      </c>
      <c r="J85" s="40" t="str">
        <f>E24</f>
        <v xml:space="preserve">ing.Pospíšil Michal                  </v>
      </c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0.32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11" customFormat="1" ht="29.28" customHeight="1">
      <c r="A87" s="183"/>
      <c r="B87" s="184"/>
      <c r="C87" s="185" t="s">
        <v>118</v>
      </c>
      <c r="D87" s="186" t="s">
        <v>66</v>
      </c>
      <c r="E87" s="186" t="s">
        <v>62</v>
      </c>
      <c r="F87" s="186" t="s">
        <v>63</v>
      </c>
      <c r="G87" s="186" t="s">
        <v>119</v>
      </c>
      <c r="H87" s="186" t="s">
        <v>120</v>
      </c>
      <c r="I87" s="186" t="s">
        <v>121</v>
      </c>
      <c r="J87" s="186" t="s">
        <v>106</v>
      </c>
      <c r="K87" s="187" t="s">
        <v>122</v>
      </c>
      <c r="L87" s="188"/>
      <c r="M87" s="96" t="s">
        <v>42</v>
      </c>
      <c r="N87" s="97" t="s">
        <v>51</v>
      </c>
      <c r="O87" s="97" t="s">
        <v>123</v>
      </c>
      <c r="P87" s="97" t="s">
        <v>124</v>
      </c>
      <c r="Q87" s="97" t="s">
        <v>125</v>
      </c>
      <c r="R87" s="97" t="s">
        <v>126</v>
      </c>
      <c r="S87" s="97" t="s">
        <v>127</v>
      </c>
      <c r="T87" s="98" t="s">
        <v>128</v>
      </c>
      <c r="U87" s="183"/>
      <c r="V87" s="183"/>
      <c r="W87" s="183"/>
      <c r="X87" s="183"/>
      <c r="Y87" s="183"/>
      <c r="Z87" s="183"/>
      <c r="AA87" s="183"/>
      <c r="AB87" s="183"/>
      <c r="AC87" s="183"/>
      <c r="AD87" s="183"/>
      <c r="AE87" s="183"/>
    </row>
    <row r="88" s="2" customFormat="1" ht="22.8" customHeight="1">
      <c r="A88" s="42"/>
      <c r="B88" s="43"/>
      <c r="C88" s="103" t="s">
        <v>129</v>
      </c>
      <c r="D88" s="44"/>
      <c r="E88" s="44"/>
      <c r="F88" s="44"/>
      <c r="G88" s="44"/>
      <c r="H88" s="44"/>
      <c r="I88" s="44"/>
      <c r="J88" s="189">
        <f>BK88</f>
        <v>0</v>
      </c>
      <c r="K88" s="44"/>
      <c r="L88" s="48"/>
      <c r="M88" s="99"/>
      <c r="N88" s="190"/>
      <c r="O88" s="100"/>
      <c r="P88" s="191">
        <f>P89</f>
        <v>0</v>
      </c>
      <c r="Q88" s="100"/>
      <c r="R88" s="191">
        <f>R89</f>
        <v>653.34170963999986</v>
      </c>
      <c r="S88" s="100"/>
      <c r="T88" s="192">
        <f>T89</f>
        <v>701.79567999999983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80</v>
      </c>
      <c r="AU88" s="20" t="s">
        <v>107</v>
      </c>
      <c r="BK88" s="193">
        <f>BK89</f>
        <v>0</v>
      </c>
    </row>
    <row r="89" s="12" customFormat="1" ht="25.92" customHeight="1">
      <c r="A89" s="12"/>
      <c r="B89" s="194"/>
      <c r="C89" s="195"/>
      <c r="D89" s="196" t="s">
        <v>80</v>
      </c>
      <c r="E89" s="197" t="s">
        <v>130</v>
      </c>
      <c r="F89" s="197" t="s">
        <v>131</v>
      </c>
      <c r="G89" s="195"/>
      <c r="H89" s="195"/>
      <c r="I89" s="198"/>
      <c r="J89" s="199">
        <f>BK89</f>
        <v>0</v>
      </c>
      <c r="K89" s="195"/>
      <c r="L89" s="200"/>
      <c r="M89" s="201"/>
      <c r="N89" s="202"/>
      <c r="O89" s="202"/>
      <c r="P89" s="203">
        <f>P90+P210+P265+P368+P450+P491</f>
        <v>0</v>
      </c>
      <c r="Q89" s="202"/>
      <c r="R89" s="203">
        <f>R90+R210+R265+R368+R450+R491</f>
        <v>653.34170963999986</v>
      </c>
      <c r="S89" s="202"/>
      <c r="T89" s="204">
        <f>T90+T210+T265+T368+T450+T491</f>
        <v>701.79567999999983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5" t="s">
        <v>89</v>
      </c>
      <c r="AT89" s="206" t="s">
        <v>80</v>
      </c>
      <c r="AU89" s="206" t="s">
        <v>81</v>
      </c>
      <c r="AY89" s="205" t="s">
        <v>132</v>
      </c>
      <c r="BK89" s="207">
        <f>BK90+BK210+BK265+BK368+BK450+BK491</f>
        <v>0</v>
      </c>
    </row>
    <row r="90" s="12" customFormat="1" ht="22.8" customHeight="1">
      <c r="A90" s="12"/>
      <c r="B90" s="194"/>
      <c r="C90" s="195"/>
      <c r="D90" s="196" t="s">
        <v>80</v>
      </c>
      <c r="E90" s="208" t="s">
        <v>133</v>
      </c>
      <c r="F90" s="208" t="s">
        <v>134</v>
      </c>
      <c r="G90" s="195"/>
      <c r="H90" s="195"/>
      <c r="I90" s="198"/>
      <c r="J90" s="209">
        <f>BK90</f>
        <v>0</v>
      </c>
      <c r="K90" s="195"/>
      <c r="L90" s="200"/>
      <c r="M90" s="201"/>
      <c r="N90" s="202"/>
      <c r="O90" s="202"/>
      <c r="P90" s="203">
        <f>SUM(P91:P209)</f>
        <v>0</v>
      </c>
      <c r="Q90" s="202"/>
      <c r="R90" s="203">
        <f>SUM(R91:R209)</f>
        <v>67.220529999999997</v>
      </c>
      <c r="S90" s="202"/>
      <c r="T90" s="204">
        <f>SUM(T91:T209)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5" t="s">
        <v>89</v>
      </c>
      <c r="AT90" s="206" t="s">
        <v>80</v>
      </c>
      <c r="AU90" s="206" t="s">
        <v>89</v>
      </c>
      <c r="AY90" s="205" t="s">
        <v>132</v>
      </c>
      <c r="BK90" s="207">
        <f>SUM(BK91:BK209)</f>
        <v>0</v>
      </c>
    </row>
    <row r="91" s="2" customFormat="1" ht="33" customHeight="1">
      <c r="A91" s="42"/>
      <c r="B91" s="43"/>
      <c r="C91" s="210" t="s">
        <v>89</v>
      </c>
      <c r="D91" s="210" t="s">
        <v>135</v>
      </c>
      <c r="E91" s="211" t="s">
        <v>136</v>
      </c>
      <c r="F91" s="212" t="s">
        <v>137</v>
      </c>
      <c r="G91" s="213" t="s">
        <v>138</v>
      </c>
      <c r="H91" s="214">
        <v>1.05</v>
      </c>
      <c r="I91" s="215"/>
      <c r="J91" s="216">
        <f>ROUND(I91*H91,2)</f>
        <v>0</v>
      </c>
      <c r="K91" s="212" t="s">
        <v>139</v>
      </c>
      <c r="L91" s="48"/>
      <c r="M91" s="217" t="s">
        <v>42</v>
      </c>
      <c r="N91" s="218" t="s">
        <v>52</v>
      </c>
      <c r="O91" s="88"/>
      <c r="P91" s="219">
        <f>O91*H91</f>
        <v>0</v>
      </c>
      <c r="Q91" s="219">
        <v>0</v>
      </c>
      <c r="R91" s="219">
        <f>Q91*H91</f>
        <v>0</v>
      </c>
      <c r="S91" s="219">
        <v>0</v>
      </c>
      <c r="T91" s="220">
        <f>S91*H91</f>
        <v>0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R91" s="221" t="s">
        <v>140</v>
      </c>
      <c r="AT91" s="221" t="s">
        <v>135</v>
      </c>
      <c r="AU91" s="221" t="s">
        <v>92</v>
      </c>
      <c r="AY91" s="20" t="s">
        <v>132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20" t="s">
        <v>89</v>
      </c>
      <c r="BK91" s="222">
        <f>ROUND(I91*H91,2)</f>
        <v>0</v>
      </c>
      <c r="BL91" s="20" t="s">
        <v>140</v>
      </c>
      <c r="BM91" s="221" t="s">
        <v>141</v>
      </c>
    </row>
    <row r="92" s="2" customFormat="1">
      <c r="A92" s="42"/>
      <c r="B92" s="43"/>
      <c r="C92" s="44"/>
      <c r="D92" s="223" t="s">
        <v>142</v>
      </c>
      <c r="E92" s="44"/>
      <c r="F92" s="224" t="s">
        <v>143</v>
      </c>
      <c r="G92" s="44"/>
      <c r="H92" s="44"/>
      <c r="I92" s="225"/>
      <c r="J92" s="44"/>
      <c r="K92" s="44"/>
      <c r="L92" s="48"/>
      <c r="M92" s="226"/>
      <c r="N92" s="227"/>
      <c r="O92" s="88"/>
      <c r="P92" s="88"/>
      <c r="Q92" s="88"/>
      <c r="R92" s="88"/>
      <c r="S92" s="88"/>
      <c r="T92" s="89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142</v>
      </c>
      <c r="AU92" s="20" t="s">
        <v>92</v>
      </c>
    </row>
    <row r="93" s="2" customFormat="1">
      <c r="A93" s="42"/>
      <c r="B93" s="43"/>
      <c r="C93" s="44"/>
      <c r="D93" s="228" t="s">
        <v>144</v>
      </c>
      <c r="E93" s="44"/>
      <c r="F93" s="229" t="s">
        <v>145</v>
      </c>
      <c r="G93" s="44"/>
      <c r="H93" s="44"/>
      <c r="I93" s="225"/>
      <c r="J93" s="44"/>
      <c r="K93" s="44"/>
      <c r="L93" s="48"/>
      <c r="M93" s="226"/>
      <c r="N93" s="227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144</v>
      </c>
      <c r="AU93" s="20" t="s">
        <v>92</v>
      </c>
    </row>
    <row r="94" s="13" customFormat="1">
      <c r="A94" s="13"/>
      <c r="B94" s="230"/>
      <c r="C94" s="231"/>
      <c r="D94" s="223" t="s">
        <v>146</v>
      </c>
      <c r="E94" s="232" t="s">
        <v>42</v>
      </c>
      <c r="F94" s="233" t="s">
        <v>147</v>
      </c>
      <c r="G94" s="231"/>
      <c r="H94" s="232" t="s">
        <v>42</v>
      </c>
      <c r="I94" s="234"/>
      <c r="J94" s="231"/>
      <c r="K94" s="231"/>
      <c r="L94" s="235"/>
      <c r="M94" s="236"/>
      <c r="N94" s="237"/>
      <c r="O94" s="237"/>
      <c r="P94" s="237"/>
      <c r="Q94" s="237"/>
      <c r="R94" s="237"/>
      <c r="S94" s="237"/>
      <c r="T94" s="23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9" t="s">
        <v>146</v>
      </c>
      <c r="AU94" s="239" t="s">
        <v>92</v>
      </c>
      <c r="AV94" s="13" t="s">
        <v>89</v>
      </c>
      <c r="AW94" s="13" t="s">
        <v>40</v>
      </c>
      <c r="AX94" s="13" t="s">
        <v>81</v>
      </c>
      <c r="AY94" s="239" t="s">
        <v>132</v>
      </c>
    </row>
    <row r="95" s="14" customFormat="1">
      <c r="A95" s="14"/>
      <c r="B95" s="240"/>
      <c r="C95" s="241"/>
      <c r="D95" s="223" t="s">
        <v>146</v>
      </c>
      <c r="E95" s="242" t="s">
        <v>42</v>
      </c>
      <c r="F95" s="243" t="s">
        <v>148</v>
      </c>
      <c r="G95" s="241"/>
      <c r="H95" s="244">
        <v>1.05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0" t="s">
        <v>146</v>
      </c>
      <c r="AU95" s="250" t="s">
        <v>92</v>
      </c>
      <c r="AV95" s="14" t="s">
        <v>92</v>
      </c>
      <c r="AW95" s="14" t="s">
        <v>40</v>
      </c>
      <c r="AX95" s="14" t="s">
        <v>89</v>
      </c>
      <c r="AY95" s="250" t="s">
        <v>132</v>
      </c>
    </row>
    <row r="96" s="2" customFormat="1" ht="33" customHeight="1">
      <c r="A96" s="42"/>
      <c r="B96" s="43"/>
      <c r="C96" s="210" t="s">
        <v>92</v>
      </c>
      <c r="D96" s="210" t="s">
        <v>135</v>
      </c>
      <c r="E96" s="211" t="s">
        <v>149</v>
      </c>
      <c r="F96" s="212" t="s">
        <v>150</v>
      </c>
      <c r="G96" s="213" t="s">
        <v>138</v>
      </c>
      <c r="H96" s="214">
        <v>27.719999999999999</v>
      </c>
      <c r="I96" s="215"/>
      <c r="J96" s="216">
        <f>ROUND(I96*H96,2)</f>
        <v>0</v>
      </c>
      <c r="K96" s="212" t="s">
        <v>139</v>
      </c>
      <c r="L96" s="48"/>
      <c r="M96" s="217" t="s">
        <v>42</v>
      </c>
      <c r="N96" s="218" t="s">
        <v>52</v>
      </c>
      <c r="O96" s="88"/>
      <c r="P96" s="219">
        <f>O96*H96</f>
        <v>0</v>
      </c>
      <c r="Q96" s="219">
        <v>0</v>
      </c>
      <c r="R96" s="219">
        <f>Q96*H96</f>
        <v>0</v>
      </c>
      <c r="S96" s="219">
        <v>0</v>
      </c>
      <c r="T96" s="220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21" t="s">
        <v>140</v>
      </c>
      <c r="AT96" s="221" t="s">
        <v>135</v>
      </c>
      <c r="AU96" s="221" t="s">
        <v>92</v>
      </c>
      <c r="AY96" s="20" t="s">
        <v>132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20" t="s">
        <v>89</v>
      </c>
      <c r="BK96" s="222">
        <f>ROUND(I96*H96,2)</f>
        <v>0</v>
      </c>
      <c r="BL96" s="20" t="s">
        <v>140</v>
      </c>
      <c r="BM96" s="221" t="s">
        <v>151</v>
      </c>
    </row>
    <row r="97" s="2" customFormat="1">
      <c r="A97" s="42"/>
      <c r="B97" s="43"/>
      <c r="C97" s="44"/>
      <c r="D97" s="223" t="s">
        <v>142</v>
      </c>
      <c r="E97" s="44"/>
      <c r="F97" s="224" t="s">
        <v>152</v>
      </c>
      <c r="G97" s="44"/>
      <c r="H97" s="44"/>
      <c r="I97" s="225"/>
      <c r="J97" s="44"/>
      <c r="K97" s="44"/>
      <c r="L97" s="48"/>
      <c r="M97" s="226"/>
      <c r="N97" s="227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142</v>
      </c>
      <c r="AU97" s="20" t="s">
        <v>92</v>
      </c>
    </row>
    <row r="98" s="2" customFormat="1">
      <c r="A98" s="42"/>
      <c r="B98" s="43"/>
      <c r="C98" s="44"/>
      <c r="D98" s="228" t="s">
        <v>144</v>
      </c>
      <c r="E98" s="44"/>
      <c r="F98" s="229" t="s">
        <v>153</v>
      </c>
      <c r="G98" s="44"/>
      <c r="H98" s="44"/>
      <c r="I98" s="225"/>
      <c r="J98" s="44"/>
      <c r="K98" s="44"/>
      <c r="L98" s="48"/>
      <c r="M98" s="226"/>
      <c r="N98" s="227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144</v>
      </c>
      <c r="AU98" s="20" t="s">
        <v>92</v>
      </c>
    </row>
    <row r="99" s="13" customFormat="1">
      <c r="A99" s="13"/>
      <c r="B99" s="230"/>
      <c r="C99" s="231"/>
      <c r="D99" s="223" t="s">
        <v>146</v>
      </c>
      <c r="E99" s="232" t="s">
        <v>42</v>
      </c>
      <c r="F99" s="233" t="s">
        <v>154</v>
      </c>
      <c r="G99" s="231"/>
      <c r="H99" s="232" t="s">
        <v>42</v>
      </c>
      <c r="I99" s="234"/>
      <c r="J99" s="231"/>
      <c r="K99" s="231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146</v>
      </c>
      <c r="AU99" s="239" t="s">
        <v>92</v>
      </c>
      <c r="AV99" s="13" t="s">
        <v>89</v>
      </c>
      <c r="AW99" s="13" t="s">
        <v>40</v>
      </c>
      <c r="AX99" s="13" t="s">
        <v>81</v>
      </c>
      <c r="AY99" s="239" t="s">
        <v>132</v>
      </c>
    </row>
    <row r="100" s="14" customFormat="1">
      <c r="A100" s="14"/>
      <c r="B100" s="240"/>
      <c r="C100" s="241"/>
      <c r="D100" s="223" t="s">
        <v>146</v>
      </c>
      <c r="E100" s="242" t="s">
        <v>42</v>
      </c>
      <c r="F100" s="243" t="s">
        <v>155</v>
      </c>
      <c r="G100" s="241"/>
      <c r="H100" s="244">
        <v>27.719999999999999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0" t="s">
        <v>146</v>
      </c>
      <c r="AU100" s="250" t="s">
        <v>92</v>
      </c>
      <c r="AV100" s="14" t="s">
        <v>92</v>
      </c>
      <c r="AW100" s="14" t="s">
        <v>40</v>
      </c>
      <c r="AX100" s="14" t="s">
        <v>89</v>
      </c>
      <c r="AY100" s="250" t="s">
        <v>132</v>
      </c>
    </row>
    <row r="101" s="2" customFormat="1" ht="24.15" customHeight="1">
      <c r="A101" s="42"/>
      <c r="B101" s="43"/>
      <c r="C101" s="210" t="s">
        <v>156</v>
      </c>
      <c r="D101" s="210" t="s">
        <v>135</v>
      </c>
      <c r="E101" s="211" t="s">
        <v>157</v>
      </c>
      <c r="F101" s="212" t="s">
        <v>158</v>
      </c>
      <c r="G101" s="213" t="s">
        <v>138</v>
      </c>
      <c r="H101" s="214">
        <v>6.359</v>
      </c>
      <c r="I101" s="215"/>
      <c r="J101" s="216">
        <f>ROUND(I101*H101,2)</f>
        <v>0</v>
      </c>
      <c r="K101" s="212" t="s">
        <v>139</v>
      </c>
      <c r="L101" s="48"/>
      <c r="M101" s="217" t="s">
        <v>42</v>
      </c>
      <c r="N101" s="218" t="s">
        <v>52</v>
      </c>
      <c r="O101" s="88"/>
      <c r="P101" s="219">
        <f>O101*H101</f>
        <v>0</v>
      </c>
      <c r="Q101" s="219">
        <v>0</v>
      </c>
      <c r="R101" s="219">
        <f>Q101*H101</f>
        <v>0</v>
      </c>
      <c r="S101" s="219">
        <v>0</v>
      </c>
      <c r="T101" s="220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1" t="s">
        <v>140</v>
      </c>
      <c r="AT101" s="221" t="s">
        <v>135</v>
      </c>
      <c r="AU101" s="221" t="s">
        <v>92</v>
      </c>
      <c r="AY101" s="20" t="s">
        <v>132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20" t="s">
        <v>89</v>
      </c>
      <c r="BK101" s="222">
        <f>ROUND(I101*H101,2)</f>
        <v>0</v>
      </c>
      <c r="BL101" s="20" t="s">
        <v>140</v>
      </c>
      <c r="BM101" s="221" t="s">
        <v>159</v>
      </c>
    </row>
    <row r="102" s="2" customFormat="1">
      <c r="A102" s="42"/>
      <c r="B102" s="43"/>
      <c r="C102" s="44"/>
      <c r="D102" s="223" t="s">
        <v>142</v>
      </c>
      <c r="E102" s="44"/>
      <c r="F102" s="224" t="s">
        <v>160</v>
      </c>
      <c r="G102" s="44"/>
      <c r="H102" s="44"/>
      <c r="I102" s="225"/>
      <c r="J102" s="44"/>
      <c r="K102" s="44"/>
      <c r="L102" s="48"/>
      <c r="M102" s="226"/>
      <c r="N102" s="227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142</v>
      </c>
      <c r="AU102" s="20" t="s">
        <v>92</v>
      </c>
    </row>
    <row r="103" s="2" customFormat="1">
      <c r="A103" s="42"/>
      <c r="B103" s="43"/>
      <c r="C103" s="44"/>
      <c r="D103" s="228" t="s">
        <v>144</v>
      </c>
      <c r="E103" s="44"/>
      <c r="F103" s="229" t="s">
        <v>161</v>
      </c>
      <c r="G103" s="44"/>
      <c r="H103" s="44"/>
      <c r="I103" s="225"/>
      <c r="J103" s="44"/>
      <c r="K103" s="44"/>
      <c r="L103" s="48"/>
      <c r="M103" s="226"/>
      <c r="N103" s="227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144</v>
      </c>
      <c r="AU103" s="20" t="s">
        <v>92</v>
      </c>
    </row>
    <row r="104" s="13" customFormat="1">
      <c r="A104" s="13"/>
      <c r="B104" s="230"/>
      <c r="C104" s="231"/>
      <c r="D104" s="223" t="s">
        <v>146</v>
      </c>
      <c r="E104" s="232" t="s">
        <v>42</v>
      </c>
      <c r="F104" s="233" t="s">
        <v>154</v>
      </c>
      <c r="G104" s="231"/>
      <c r="H104" s="232" t="s">
        <v>42</v>
      </c>
      <c r="I104" s="234"/>
      <c r="J104" s="231"/>
      <c r="K104" s="231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146</v>
      </c>
      <c r="AU104" s="239" t="s">
        <v>92</v>
      </c>
      <c r="AV104" s="13" t="s">
        <v>89</v>
      </c>
      <c r="AW104" s="13" t="s">
        <v>40</v>
      </c>
      <c r="AX104" s="13" t="s">
        <v>81</v>
      </c>
      <c r="AY104" s="239" t="s">
        <v>132</v>
      </c>
    </row>
    <row r="105" s="14" customFormat="1">
      <c r="A105" s="14"/>
      <c r="B105" s="240"/>
      <c r="C105" s="241"/>
      <c r="D105" s="223" t="s">
        <v>146</v>
      </c>
      <c r="E105" s="242" t="s">
        <v>42</v>
      </c>
      <c r="F105" s="243" t="s">
        <v>162</v>
      </c>
      <c r="G105" s="241"/>
      <c r="H105" s="244">
        <v>6.359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146</v>
      </c>
      <c r="AU105" s="250" t="s">
        <v>92</v>
      </c>
      <c r="AV105" s="14" t="s">
        <v>92</v>
      </c>
      <c r="AW105" s="14" t="s">
        <v>40</v>
      </c>
      <c r="AX105" s="14" t="s">
        <v>89</v>
      </c>
      <c r="AY105" s="250" t="s">
        <v>132</v>
      </c>
    </row>
    <row r="106" s="2" customFormat="1" ht="37.8" customHeight="1">
      <c r="A106" s="42"/>
      <c r="B106" s="43"/>
      <c r="C106" s="210" t="s">
        <v>140</v>
      </c>
      <c r="D106" s="210" t="s">
        <v>135</v>
      </c>
      <c r="E106" s="211" t="s">
        <v>163</v>
      </c>
      <c r="F106" s="212" t="s">
        <v>164</v>
      </c>
      <c r="G106" s="213" t="s">
        <v>138</v>
      </c>
      <c r="H106" s="214">
        <v>35.128999999999998</v>
      </c>
      <c r="I106" s="215"/>
      <c r="J106" s="216">
        <f>ROUND(I106*H106,2)</f>
        <v>0</v>
      </c>
      <c r="K106" s="212" t="s">
        <v>139</v>
      </c>
      <c r="L106" s="48"/>
      <c r="M106" s="217" t="s">
        <v>42</v>
      </c>
      <c r="N106" s="218" t="s">
        <v>52</v>
      </c>
      <c r="O106" s="88"/>
      <c r="P106" s="219">
        <f>O106*H106</f>
        <v>0</v>
      </c>
      <c r="Q106" s="219">
        <v>0</v>
      </c>
      <c r="R106" s="219">
        <f>Q106*H106</f>
        <v>0</v>
      </c>
      <c r="S106" s="219">
        <v>0</v>
      </c>
      <c r="T106" s="220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1" t="s">
        <v>140</v>
      </c>
      <c r="AT106" s="221" t="s">
        <v>135</v>
      </c>
      <c r="AU106" s="221" t="s">
        <v>92</v>
      </c>
      <c r="AY106" s="20" t="s">
        <v>132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20" t="s">
        <v>89</v>
      </c>
      <c r="BK106" s="222">
        <f>ROUND(I106*H106,2)</f>
        <v>0</v>
      </c>
      <c r="BL106" s="20" t="s">
        <v>140</v>
      </c>
      <c r="BM106" s="221" t="s">
        <v>165</v>
      </c>
    </row>
    <row r="107" s="2" customFormat="1">
      <c r="A107" s="42"/>
      <c r="B107" s="43"/>
      <c r="C107" s="44"/>
      <c r="D107" s="223" t="s">
        <v>142</v>
      </c>
      <c r="E107" s="44"/>
      <c r="F107" s="224" t="s">
        <v>166</v>
      </c>
      <c r="G107" s="44"/>
      <c r="H107" s="44"/>
      <c r="I107" s="225"/>
      <c r="J107" s="44"/>
      <c r="K107" s="44"/>
      <c r="L107" s="48"/>
      <c r="M107" s="226"/>
      <c r="N107" s="227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142</v>
      </c>
      <c r="AU107" s="20" t="s">
        <v>92</v>
      </c>
    </row>
    <row r="108" s="2" customFormat="1">
      <c r="A108" s="42"/>
      <c r="B108" s="43"/>
      <c r="C108" s="44"/>
      <c r="D108" s="228" t="s">
        <v>144</v>
      </c>
      <c r="E108" s="44"/>
      <c r="F108" s="229" t="s">
        <v>167</v>
      </c>
      <c r="G108" s="44"/>
      <c r="H108" s="44"/>
      <c r="I108" s="225"/>
      <c r="J108" s="44"/>
      <c r="K108" s="44"/>
      <c r="L108" s="48"/>
      <c r="M108" s="226"/>
      <c r="N108" s="227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144</v>
      </c>
      <c r="AU108" s="20" t="s">
        <v>92</v>
      </c>
    </row>
    <row r="109" s="13" customFormat="1">
      <c r="A109" s="13"/>
      <c r="B109" s="230"/>
      <c r="C109" s="231"/>
      <c r="D109" s="223" t="s">
        <v>146</v>
      </c>
      <c r="E109" s="232" t="s">
        <v>42</v>
      </c>
      <c r="F109" s="233" t="s">
        <v>147</v>
      </c>
      <c r="G109" s="231"/>
      <c r="H109" s="232" t="s">
        <v>42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146</v>
      </c>
      <c r="AU109" s="239" t="s">
        <v>92</v>
      </c>
      <c r="AV109" s="13" t="s">
        <v>89</v>
      </c>
      <c r="AW109" s="13" t="s">
        <v>40</v>
      </c>
      <c r="AX109" s="13" t="s">
        <v>81</v>
      </c>
      <c r="AY109" s="239" t="s">
        <v>132</v>
      </c>
    </row>
    <row r="110" s="14" customFormat="1">
      <c r="A110" s="14"/>
      <c r="B110" s="240"/>
      <c r="C110" s="241"/>
      <c r="D110" s="223" t="s">
        <v>146</v>
      </c>
      <c r="E110" s="242" t="s">
        <v>42</v>
      </c>
      <c r="F110" s="243" t="s">
        <v>148</v>
      </c>
      <c r="G110" s="241"/>
      <c r="H110" s="244">
        <v>1.05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146</v>
      </c>
      <c r="AU110" s="250" t="s">
        <v>92</v>
      </c>
      <c r="AV110" s="14" t="s">
        <v>92</v>
      </c>
      <c r="AW110" s="14" t="s">
        <v>40</v>
      </c>
      <c r="AX110" s="14" t="s">
        <v>81</v>
      </c>
      <c r="AY110" s="250" t="s">
        <v>132</v>
      </c>
    </row>
    <row r="111" s="13" customFormat="1">
      <c r="A111" s="13"/>
      <c r="B111" s="230"/>
      <c r="C111" s="231"/>
      <c r="D111" s="223" t="s">
        <v>146</v>
      </c>
      <c r="E111" s="232" t="s">
        <v>42</v>
      </c>
      <c r="F111" s="233" t="s">
        <v>154</v>
      </c>
      <c r="G111" s="231"/>
      <c r="H111" s="232" t="s">
        <v>42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146</v>
      </c>
      <c r="AU111" s="239" t="s">
        <v>92</v>
      </c>
      <c r="AV111" s="13" t="s">
        <v>89</v>
      </c>
      <c r="AW111" s="13" t="s">
        <v>40</v>
      </c>
      <c r="AX111" s="13" t="s">
        <v>81</v>
      </c>
      <c r="AY111" s="239" t="s">
        <v>132</v>
      </c>
    </row>
    <row r="112" s="14" customFormat="1">
      <c r="A112" s="14"/>
      <c r="B112" s="240"/>
      <c r="C112" s="241"/>
      <c r="D112" s="223" t="s">
        <v>146</v>
      </c>
      <c r="E112" s="242" t="s">
        <v>42</v>
      </c>
      <c r="F112" s="243" t="s">
        <v>162</v>
      </c>
      <c r="G112" s="241"/>
      <c r="H112" s="244">
        <v>6.359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146</v>
      </c>
      <c r="AU112" s="250" t="s">
        <v>92</v>
      </c>
      <c r="AV112" s="14" t="s">
        <v>92</v>
      </c>
      <c r="AW112" s="14" t="s">
        <v>40</v>
      </c>
      <c r="AX112" s="14" t="s">
        <v>81</v>
      </c>
      <c r="AY112" s="250" t="s">
        <v>132</v>
      </c>
    </row>
    <row r="113" s="14" customFormat="1">
      <c r="A113" s="14"/>
      <c r="B113" s="240"/>
      <c r="C113" s="241"/>
      <c r="D113" s="223" t="s">
        <v>146</v>
      </c>
      <c r="E113" s="242" t="s">
        <v>42</v>
      </c>
      <c r="F113" s="243" t="s">
        <v>155</v>
      </c>
      <c r="G113" s="241"/>
      <c r="H113" s="244">
        <v>27.719999999999999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146</v>
      </c>
      <c r="AU113" s="250" t="s">
        <v>92</v>
      </c>
      <c r="AV113" s="14" t="s">
        <v>92</v>
      </c>
      <c r="AW113" s="14" t="s">
        <v>40</v>
      </c>
      <c r="AX113" s="14" t="s">
        <v>81</v>
      </c>
      <c r="AY113" s="250" t="s">
        <v>132</v>
      </c>
    </row>
    <row r="114" s="15" customFormat="1">
      <c r="A114" s="15"/>
      <c r="B114" s="251"/>
      <c r="C114" s="252"/>
      <c r="D114" s="223" t="s">
        <v>146</v>
      </c>
      <c r="E114" s="253" t="s">
        <v>42</v>
      </c>
      <c r="F114" s="254" t="s">
        <v>168</v>
      </c>
      <c r="G114" s="252"/>
      <c r="H114" s="255">
        <v>35.128999999999998</v>
      </c>
      <c r="I114" s="256"/>
      <c r="J114" s="252"/>
      <c r="K114" s="252"/>
      <c r="L114" s="257"/>
      <c r="M114" s="258"/>
      <c r="N114" s="259"/>
      <c r="O114" s="259"/>
      <c r="P114" s="259"/>
      <c r="Q114" s="259"/>
      <c r="R114" s="259"/>
      <c r="S114" s="259"/>
      <c r="T114" s="260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1" t="s">
        <v>146</v>
      </c>
      <c r="AU114" s="261" t="s">
        <v>92</v>
      </c>
      <c r="AV114" s="15" t="s">
        <v>140</v>
      </c>
      <c r="AW114" s="15" t="s">
        <v>40</v>
      </c>
      <c r="AX114" s="15" t="s">
        <v>89</v>
      </c>
      <c r="AY114" s="261" t="s">
        <v>132</v>
      </c>
    </row>
    <row r="115" s="2" customFormat="1" ht="37.8" customHeight="1">
      <c r="A115" s="42"/>
      <c r="B115" s="43"/>
      <c r="C115" s="210" t="s">
        <v>169</v>
      </c>
      <c r="D115" s="210" t="s">
        <v>135</v>
      </c>
      <c r="E115" s="211" t="s">
        <v>170</v>
      </c>
      <c r="F115" s="212" t="s">
        <v>171</v>
      </c>
      <c r="G115" s="213" t="s">
        <v>138</v>
      </c>
      <c r="H115" s="214">
        <v>70.257999999999996</v>
      </c>
      <c r="I115" s="215"/>
      <c r="J115" s="216">
        <f>ROUND(I115*H115,2)</f>
        <v>0</v>
      </c>
      <c r="K115" s="212" t="s">
        <v>139</v>
      </c>
      <c r="L115" s="48"/>
      <c r="M115" s="217" t="s">
        <v>42</v>
      </c>
      <c r="N115" s="218" t="s">
        <v>52</v>
      </c>
      <c r="O115" s="88"/>
      <c r="P115" s="219">
        <f>O115*H115</f>
        <v>0</v>
      </c>
      <c r="Q115" s="219">
        <v>0</v>
      </c>
      <c r="R115" s="219">
        <f>Q115*H115</f>
        <v>0</v>
      </c>
      <c r="S115" s="219">
        <v>0</v>
      </c>
      <c r="T115" s="220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1" t="s">
        <v>140</v>
      </c>
      <c r="AT115" s="221" t="s">
        <v>135</v>
      </c>
      <c r="AU115" s="221" t="s">
        <v>92</v>
      </c>
      <c r="AY115" s="20" t="s">
        <v>132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20" t="s">
        <v>89</v>
      </c>
      <c r="BK115" s="222">
        <f>ROUND(I115*H115,2)</f>
        <v>0</v>
      </c>
      <c r="BL115" s="20" t="s">
        <v>140</v>
      </c>
      <c r="BM115" s="221" t="s">
        <v>172</v>
      </c>
    </row>
    <row r="116" s="2" customFormat="1">
      <c r="A116" s="42"/>
      <c r="B116" s="43"/>
      <c r="C116" s="44"/>
      <c r="D116" s="223" t="s">
        <v>142</v>
      </c>
      <c r="E116" s="44"/>
      <c r="F116" s="224" t="s">
        <v>173</v>
      </c>
      <c r="G116" s="44"/>
      <c r="H116" s="44"/>
      <c r="I116" s="225"/>
      <c r="J116" s="44"/>
      <c r="K116" s="44"/>
      <c r="L116" s="48"/>
      <c r="M116" s="226"/>
      <c r="N116" s="227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142</v>
      </c>
      <c r="AU116" s="20" t="s">
        <v>92</v>
      </c>
    </row>
    <row r="117" s="2" customFormat="1">
      <c r="A117" s="42"/>
      <c r="B117" s="43"/>
      <c r="C117" s="44"/>
      <c r="D117" s="228" t="s">
        <v>144</v>
      </c>
      <c r="E117" s="44"/>
      <c r="F117" s="229" t="s">
        <v>174</v>
      </c>
      <c r="G117" s="44"/>
      <c r="H117" s="44"/>
      <c r="I117" s="225"/>
      <c r="J117" s="44"/>
      <c r="K117" s="44"/>
      <c r="L117" s="48"/>
      <c r="M117" s="226"/>
      <c r="N117" s="227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144</v>
      </c>
      <c r="AU117" s="20" t="s">
        <v>92</v>
      </c>
    </row>
    <row r="118" s="13" customFormat="1">
      <c r="A118" s="13"/>
      <c r="B118" s="230"/>
      <c r="C118" s="231"/>
      <c r="D118" s="223" t="s">
        <v>146</v>
      </c>
      <c r="E118" s="232" t="s">
        <v>42</v>
      </c>
      <c r="F118" s="233" t="s">
        <v>175</v>
      </c>
      <c r="G118" s="231"/>
      <c r="H118" s="232" t="s">
        <v>42</v>
      </c>
      <c r="I118" s="234"/>
      <c r="J118" s="231"/>
      <c r="K118" s="231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146</v>
      </c>
      <c r="AU118" s="239" t="s">
        <v>92</v>
      </c>
      <c r="AV118" s="13" t="s">
        <v>89</v>
      </c>
      <c r="AW118" s="13" t="s">
        <v>40</v>
      </c>
      <c r="AX118" s="13" t="s">
        <v>81</v>
      </c>
      <c r="AY118" s="239" t="s">
        <v>132</v>
      </c>
    </row>
    <row r="119" s="13" customFormat="1">
      <c r="A119" s="13"/>
      <c r="B119" s="230"/>
      <c r="C119" s="231"/>
      <c r="D119" s="223" t="s">
        <v>146</v>
      </c>
      <c r="E119" s="232" t="s">
        <v>42</v>
      </c>
      <c r="F119" s="233" t="s">
        <v>147</v>
      </c>
      <c r="G119" s="231"/>
      <c r="H119" s="232" t="s">
        <v>42</v>
      </c>
      <c r="I119" s="234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146</v>
      </c>
      <c r="AU119" s="239" t="s">
        <v>92</v>
      </c>
      <c r="AV119" s="13" t="s">
        <v>89</v>
      </c>
      <c r="AW119" s="13" t="s">
        <v>40</v>
      </c>
      <c r="AX119" s="13" t="s">
        <v>81</v>
      </c>
      <c r="AY119" s="239" t="s">
        <v>132</v>
      </c>
    </row>
    <row r="120" s="14" customFormat="1">
      <c r="A120" s="14"/>
      <c r="B120" s="240"/>
      <c r="C120" s="241"/>
      <c r="D120" s="223" t="s">
        <v>146</v>
      </c>
      <c r="E120" s="242" t="s">
        <v>42</v>
      </c>
      <c r="F120" s="243" t="s">
        <v>148</v>
      </c>
      <c r="G120" s="241"/>
      <c r="H120" s="244">
        <v>1.05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0" t="s">
        <v>146</v>
      </c>
      <c r="AU120" s="250" t="s">
        <v>92</v>
      </c>
      <c r="AV120" s="14" t="s">
        <v>92</v>
      </c>
      <c r="AW120" s="14" t="s">
        <v>40</v>
      </c>
      <c r="AX120" s="14" t="s">
        <v>81</v>
      </c>
      <c r="AY120" s="250" t="s">
        <v>132</v>
      </c>
    </row>
    <row r="121" s="13" customFormat="1">
      <c r="A121" s="13"/>
      <c r="B121" s="230"/>
      <c r="C121" s="231"/>
      <c r="D121" s="223" t="s">
        <v>146</v>
      </c>
      <c r="E121" s="232" t="s">
        <v>42</v>
      </c>
      <c r="F121" s="233" t="s">
        <v>154</v>
      </c>
      <c r="G121" s="231"/>
      <c r="H121" s="232" t="s">
        <v>42</v>
      </c>
      <c r="I121" s="234"/>
      <c r="J121" s="231"/>
      <c r="K121" s="231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146</v>
      </c>
      <c r="AU121" s="239" t="s">
        <v>92</v>
      </c>
      <c r="AV121" s="13" t="s">
        <v>89</v>
      </c>
      <c r="AW121" s="13" t="s">
        <v>40</v>
      </c>
      <c r="AX121" s="13" t="s">
        <v>81</v>
      </c>
      <c r="AY121" s="239" t="s">
        <v>132</v>
      </c>
    </row>
    <row r="122" s="14" customFormat="1">
      <c r="A122" s="14"/>
      <c r="B122" s="240"/>
      <c r="C122" s="241"/>
      <c r="D122" s="223" t="s">
        <v>146</v>
      </c>
      <c r="E122" s="242" t="s">
        <v>42</v>
      </c>
      <c r="F122" s="243" t="s">
        <v>162</v>
      </c>
      <c r="G122" s="241"/>
      <c r="H122" s="244">
        <v>6.359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146</v>
      </c>
      <c r="AU122" s="250" t="s">
        <v>92</v>
      </c>
      <c r="AV122" s="14" t="s">
        <v>92</v>
      </c>
      <c r="AW122" s="14" t="s">
        <v>40</v>
      </c>
      <c r="AX122" s="14" t="s">
        <v>81</v>
      </c>
      <c r="AY122" s="250" t="s">
        <v>132</v>
      </c>
    </row>
    <row r="123" s="14" customFormat="1">
      <c r="A123" s="14"/>
      <c r="B123" s="240"/>
      <c r="C123" s="241"/>
      <c r="D123" s="223" t="s">
        <v>146</v>
      </c>
      <c r="E123" s="242" t="s">
        <v>42</v>
      </c>
      <c r="F123" s="243" t="s">
        <v>155</v>
      </c>
      <c r="G123" s="241"/>
      <c r="H123" s="244">
        <v>27.719999999999999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0" t="s">
        <v>146</v>
      </c>
      <c r="AU123" s="250" t="s">
        <v>92</v>
      </c>
      <c r="AV123" s="14" t="s">
        <v>92</v>
      </c>
      <c r="AW123" s="14" t="s">
        <v>40</v>
      </c>
      <c r="AX123" s="14" t="s">
        <v>81</v>
      </c>
      <c r="AY123" s="250" t="s">
        <v>132</v>
      </c>
    </row>
    <row r="124" s="16" customFormat="1">
      <c r="A124" s="16"/>
      <c r="B124" s="262"/>
      <c r="C124" s="263"/>
      <c r="D124" s="223" t="s">
        <v>146</v>
      </c>
      <c r="E124" s="264" t="s">
        <v>42</v>
      </c>
      <c r="F124" s="265" t="s">
        <v>176</v>
      </c>
      <c r="G124" s="263"/>
      <c r="H124" s="266">
        <v>35.128999999999998</v>
      </c>
      <c r="I124" s="267"/>
      <c r="J124" s="263"/>
      <c r="K124" s="263"/>
      <c r="L124" s="268"/>
      <c r="M124" s="269"/>
      <c r="N124" s="270"/>
      <c r="O124" s="270"/>
      <c r="P124" s="270"/>
      <c r="Q124" s="270"/>
      <c r="R124" s="270"/>
      <c r="S124" s="270"/>
      <c r="T124" s="271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72" t="s">
        <v>146</v>
      </c>
      <c r="AU124" s="272" t="s">
        <v>92</v>
      </c>
      <c r="AV124" s="16" t="s">
        <v>156</v>
      </c>
      <c r="AW124" s="16" t="s">
        <v>40</v>
      </c>
      <c r="AX124" s="16" t="s">
        <v>81</v>
      </c>
      <c r="AY124" s="272" t="s">
        <v>132</v>
      </c>
    </row>
    <row r="125" s="14" customFormat="1">
      <c r="A125" s="14"/>
      <c r="B125" s="240"/>
      <c r="C125" s="241"/>
      <c r="D125" s="223" t="s">
        <v>146</v>
      </c>
      <c r="E125" s="242" t="s">
        <v>42</v>
      </c>
      <c r="F125" s="243" t="s">
        <v>177</v>
      </c>
      <c r="G125" s="241"/>
      <c r="H125" s="244">
        <v>70.257999999999996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0" t="s">
        <v>146</v>
      </c>
      <c r="AU125" s="250" t="s">
        <v>92</v>
      </c>
      <c r="AV125" s="14" t="s">
        <v>92</v>
      </c>
      <c r="AW125" s="14" t="s">
        <v>40</v>
      </c>
      <c r="AX125" s="14" t="s">
        <v>89</v>
      </c>
      <c r="AY125" s="250" t="s">
        <v>132</v>
      </c>
    </row>
    <row r="126" s="2" customFormat="1" ht="33" customHeight="1">
      <c r="A126" s="42"/>
      <c r="B126" s="43"/>
      <c r="C126" s="210" t="s">
        <v>178</v>
      </c>
      <c r="D126" s="210" t="s">
        <v>135</v>
      </c>
      <c r="E126" s="211" t="s">
        <v>179</v>
      </c>
      <c r="F126" s="212" t="s">
        <v>180</v>
      </c>
      <c r="G126" s="213" t="s">
        <v>181</v>
      </c>
      <c r="H126" s="214">
        <v>63.231999999999999</v>
      </c>
      <c r="I126" s="215"/>
      <c r="J126" s="216">
        <f>ROUND(I126*H126,2)</f>
        <v>0</v>
      </c>
      <c r="K126" s="212" t="s">
        <v>139</v>
      </c>
      <c r="L126" s="48"/>
      <c r="M126" s="217" t="s">
        <v>42</v>
      </c>
      <c r="N126" s="218" t="s">
        <v>52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21" t="s">
        <v>140</v>
      </c>
      <c r="AT126" s="221" t="s">
        <v>135</v>
      </c>
      <c r="AU126" s="221" t="s">
        <v>92</v>
      </c>
      <c r="AY126" s="20" t="s">
        <v>132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20" t="s">
        <v>89</v>
      </c>
      <c r="BK126" s="222">
        <f>ROUND(I126*H126,2)</f>
        <v>0</v>
      </c>
      <c r="BL126" s="20" t="s">
        <v>140</v>
      </c>
      <c r="BM126" s="221" t="s">
        <v>182</v>
      </c>
    </row>
    <row r="127" s="2" customFormat="1">
      <c r="A127" s="42"/>
      <c r="B127" s="43"/>
      <c r="C127" s="44"/>
      <c r="D127" s="223" t="s">
        <v>142</v>
      </c>
      <c r="E127" s="44"/>
      <c r="F127" s="224" t="s">
        <v>183</v>
      </c>
      <c r="G127" s="44"/>
      <c r="H127" s="44"/>
      <c r="I127" s="225"/>
      <c r="J127" s="44"/>
      <c r="K127" s="44"/>
      <c r="L127" s="48"/>
      <c r="M127" s="226"/>
      <c r="N127" s="227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142</v>
      </c>
      <c r="AU127" s="20" t="s">
        <v>92</v>
      </c>
    </row>
    <row r="128" s="2" customFormat="1">
      <c r="A128" s="42"/>
      <c r="B128" s="43"/>
      <c r="C128" s="44"/>
      <c r="D128" s="228" t="s">
        <v>144</v>
      </c>
      <c r="E128" s="44"/>
      <c r="F128" s="229" t="s">
        <v>184</v>
      </c>
      <c r="G128" s="44"/>
      <c r="H128" s="44"/>
      <c r="I128" s="225"/>
      <c r="J128" s="44"/>
      <c r="K128" s="44"/>
      <c r="L128" s="48"/>
      <c r="M128" s="226"/>
      <c r="N128" s="227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144</v>
      </c>
      <c r="AU128" s="20" t="s">
        <v>92</v>
      </c>
    </row>
    <row r="129" s="13" customFormat="1">
      <c r="A129" s="13"/>
      <c r="B129" s="230"/>
      <c r="C129" s="231"/>
      <c r="D129" s="223" t="s">
        <v>146</v>
      </c>
      <c r="E129" s="232" t="s">
        <v>42</v>
      </c>
      <c r="F129" s="233" t="s">
        <v>147</v>
      </c>
      <c r="G129" s="231"/>
      <c r="H129" s="232" t="s">
        <v>42</v>
      </c>
      <c r="I129" s="234"/>
      <c r="J129" s="231"/>
      <c r="K129" s="231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146</v>
      </c>
      <c r="AU129" s="239" t="s">
        <v>92</v>
      </c>
      <c r="AV129" s="13" t="s">
        <v>89</v>
      </c>
      <c r="AW129" s="13" t="s">
        <v>40</v>
      </c>
      <c r="AX129" s="13" t="s">
        <v>81</v>
      </c>
      <c r="AY129" s="239" t="s">
        <v>132</v>
      </c>
    </row>
    <row r="130" s="14" customFormat="1">
      <c r="A130" s="14"/>
      <c r="B130" s="240"/>
      <c r="C130" s="241"/>
      <c r="D130" s="223" t="s">
        <v>146</v>
      </c>
      <c r="E130" s="242" t="s">
        <v>42</v>
      </c>
      <c r="F130" s="243" t="s">
        <v>148</v>
      </c>
      <c r="G130" s="241"/>
      <c r="H130" s="244">
        <v>1.05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146</v>
      </c>
      <c r="AU130" s="250" t="s">
        <v>92</v>
      </c>
      <c r="AV130" s="14" t="s">
        <v>92</v>
      </c>
      <c r="AW130" s="14" t="s">
        <v>40</v>
      </c>
      <c r="AX130" s="14" t="s">
        <v>81</v>
      </c>
      <c r="AY130" s="250" t="s">
        <v>132</v>
      </c>
    </row>
    <row r="131" s="13" customFormat="1">
      <c r="A131" s="13"/>
      <c r="B131" s="230"/>
      <c r="C131" s="231"/>
      <c r="D131" s="223" t="s">
        <v>146</v>
      </c>
      <c r="E131" s="232" t="s">
        <v>42</v>
      </c>
      <c r="F131" s="233" t="s">
        <v>154</v>
      </c>
      <c r="G131" s="231"/>
      <c r="H131" s="232" t="s">
        <v>42</v>
      </c>
      <c r="I131" s="234"/>
      <c r="J131" s="231"/>
      <c r="K131" s="231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146</v>
      </c>
      <c r="AU131" s="239" t="s">
        <v>92</v>
      </c>
      <c r="AV131" s="13" t="s">
        <v>89</v>
      </c>
      <c r="AW131" s="13" t="s">
        <v>40</v>
      </c>
      <c r="AX131" s="13" t="s">
        <v>81</v>
      </c>
      <c r="AY131" s="239" t="s">
        <v>132</v>
      </c>
    </row>
    <row r="132" s="14" customFormat="1">
      <c r="A132" s="14"/>
      <c r="B132" s="240"/>
      <c r="C132" s="241"/>
      <c r="D132" s="223" t="s">
        <v>146</v>
      </c>
      <c r="E132" s="242" t="s">
        <v>42</v>
      </c>
      <c r="F132" s="243" t="s">
        <v>162</v>
      </c>
      <c r="G132" s="241"/>
      <c r="H132" s="244">
        <v>6.359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0" t="s">
        <v>146</v>
      </c>
      <c r="AU132" s="250" t="s">
        <v>92</v>
      </c>
      <c r="AV132" s="14" t="s">
        <v>92</v>
      </c>
      <c r="AW132" s="14" t="s">
        <v>40</v>
      </c>
      <c r="AX132" s="14" t="s">
        <v>81</v>
      </c>
      <c r="AY132" s="250" t="s">
        <v>132</v>
      </c>
    </row>
    <row r="133" s="14" customFormat="1">
      <c r="A133" s="14"/>
      <c r="B133" s="240"/>
      <c r="C133" s="241"/>
      <c r="D133" s="223" t="s">
        <v>146</v>
      </c>
      <c r="E133" s="242" t="s">
        <v>42</v>
      </c>
      <c r="F133" s="243" t="s">
        <v>155</v>
      </c>
      <c r="G133" s="241"/>
      <c r="H133" s="244">
        <v>27.719999999999999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146</v>
      </c>
      <c r="AU133" s="250" t="s">
        <v>92</v>
      </c>
      <c r="AV133" s="14" t="s">
        <v>92</v>
      </c>
      <c r="AW133" s="14" t="s">
        <v>40</v>
      </c>
      <c r="AX133" s="14" t="s">
        <v>81</v>
      </c>
      <c r="AY133" s="250" t="s">
        <v>132</v>
      </c>
    </row>
    <row r="134" s="16" customFormat="1">
      <c r="A134" s="16"/>
      <c r="B134" s="262"/>
      <c r="C134" s="263"/>
      <c r="D134" s="223" t="s">
        <v>146</v>
      </c>
      <c r="E134" s="264" t="s">
        <v>42</v>
      </c>
      <c r="F134" s="265" t="s">
        <v>176</v>
      </c>
      <c r="G134" s="263"/>
      <c r="H134" s="266">
        <v>35.128999999999998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72" t="s">
        <v>146</v>
      </c>
      <c r="AU134" s="272" t="s">
        <v>92</v>
      </c>
      <c r="AV134" s="16" t="s">
        <v>156</v>
      </c>
      <c r="AW134" s="16" t="s">
        <v>40</v>
      </c>
      <c r="AX134" s="16" t="s">
        <v>81</v>
      </c>
      <c r="AY134" s="272" t="s">
        <v>132</v>
      </c>
    </row>
    <row r="135" s="14" customFormat="1">
      <c r="A135" s="14"/>
      <c r="B135" s="240"/>
      <c r="C135" s="241"/>
      <c r="D135" s="223" t="s">
        <v>146</v>
      </c>
      <c r="E135" s="242" t="s">
        <v>42</v>
      </c>
      <c r="F135" s="243" t="s">
        <v>185</v>
      </c>
      <c r="G135" s="241"/>
      <c r="H135" s="244">
        <v>63.231999999999999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0" t="s">
        <v>146</v>
      </c>
      <c r="AU135" s="250" t="s">
        <v>92</v>
      </c>
      <c r="AV135" s="14" t="s">
        <v>92</v>
      </c>
      <c r="AW135" s="14" t="s">
        <v>40</v>
      </c>
      <c r="AX135" s="14" t="s">
        <v>89</v>
      </c>
      <c r="AY135" s="250" t="s">
        <v>132</v>
      </c>
    </row>
    <row r="136" s="2" customFormat="1" ht="37.8" customHeight="1">
      <c r="A136" s="42"/>
      <c r="B136" s="43"/>
      <c r="C136" s="210" t="s">
        <v>186</v>
      </c>
      <c r="D136" s="210" t="s">
        <v>135</v>
      </c>
      <c r="E136" s="211" t="s">
        <v>187</v>
      </c>
      <c r="F136" s="212" t="s">
        <v>188</v>
      </c>
      <c r="G136" s="213" t="s">
        <v>189</v>
      </c>
      <c r="H136" s="214">
        <v>26.5</v>
      </c>
      <c r="I136" s="215"/>
      <c r="J136" s="216">
        <f>ROUND(I136*H136,2)</f>
        <v>0</v>
      </c>
      <c r="K136" s="212" t="s">
        <v>139</v>
      </c>
      <c r="L136" s="48"/>
      <c r="M136" s="217" t="s">
        <v>42</v>
      </c>
      <c r="N136" s="218" t="s">
        <v>52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21" t="s">
        <v>140</v>
      </c>
      <c r="AT136" s="221" t="s">
        <v>135</v>
      </c>
      <c r="AU136" s="221" t="s">
        <v>92</v>
      </c>
      <c r="AY136" s="20" t="s">
        <v>132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20" t="s">
        <v>89</v>
      </c>
      <c r="BK136" s="222">
        <f>ROUND(I136*H136,2)</f>
        <v>0</v>
      </c>
      <c r="BL136" s="20" t="s">
        <v>140</v>
      </c>
      <c r="BM136" s="221" t="s">
        <v>190</v>
      </c>
    </row>
    <row r="137" s="2" customFormat="1">
      <c r="A137" s="42"/>
      <c r="B137" s="43"/>
      <c r="C137" s="44"/>
      <c r="D137" s="223" t="s">
        <v>142</v>
      </c>
      <c r="E137" s="44"/>
      <c r="F137" s="224" t="s">
        <v>191</v>
      </c>
      <c r="G137" s="44"/>
      <c r="H137" s="44"/>
      <c r="I137" s="225"/>
      <c r="J137" s="44"/>
      <c r="K137" s="44"/>
      <c r="L137" s="48"/>
      <c r="M137" s="226"/>
      <c r="N137" s="227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142</v>
      </c>
      <c r="AU137" s="20" t="s">
        <v>92</v>
      </c>
    </row>
    <row r="138" s="2" customFormat="1">
      <c r="A138" s="42"/>
      <c r="B138" s="43"/>
      <c r="C138" s="44"/>
      <c r="D138" s="228" t="s">
        <v>144</v>
      </c>
      <c r="E138" s="44"/>
      <c r="F138" s="229" t="s">
        <v>192</v>
      </c>
      <c r="G138" s="44"/>
      <c r="H138" s="44"/>
      <c r="I138" s="225"/>
      <c r="J138" s="44"/>
      <c r="K138" s="44"/>
      <c r="L138" s="48"/>
      <c r="M138" s="226"/>
      <c r="N138" s="227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144</v>
      </c>
      <c r="AU138" s="20" t="s">
        <v>92</v>
      </c>
    </row>
    <row r="139" s="13" customFormat="1">
      <c r="A139" s="13"/>
      <c r="B139" s="230"/>
      <c r="C139" s="231"/>
      <c r="D139" s="223" t="s">
        <v>146</v>
      </c>
      <c r="E139" s="232" t="s">
        <v>42</v>
      </c>
      <c r="F139" s="233" t="s">
        <v>193</v>
      </c>
      <c r="G139" s="231"/>
      <c r="H139" s="232" t="s">
        <v>42</v>
      </c>
      <c r="I139" s="234"/>
      <c r="J139" s="231"/>
      <c r="K139" s="231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146</v>
      </c>
      <c r="AU139" s="239" t="s">
        <v>92</v>
      </c>
      <c r="AV139" s="13" t="s">
        <v>89</v>
      </c>
      <c r="AW139" s="13" t="s">
        <v>40</v>
      </c>
      <c r="AX139" s="13" t="s">
        <v>81</v>
      </c>
      <c r="AY139" s="239" t="s">
        <v>132</v>
      </c>
    </row>
    <row r="140" s="14" customFormat="1">
      <c r="A140" s="14"/>
      <c r="B140" s="240"/>
      <c r="C140" s="241"/>
      <c r="D140" s="223" t="s">
        <v>146</v>
      </c>
      <c r="E140" s="242" t="s">
        <v>42</v>
      </c>
      <c r="F140" s="243" t="s">
        <v>194</v>
      </c>
      <c r="G140" s="241"/>
      <c r="H140" s="244">
        <v>26.5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146</v>
      </c>
      <c r="AU140" s="250" t="s">
        <v>92</v>
      </c>
      <c r="AV140" s="14" t="s">
        <v>92</v>
      </c>
      <c r="AW140" s="14" t="s">
        <v>40</v>
      </c>
      <c r="AX140" s="14" t="s">
        <v>81</v>
      </c>
      <c r="AY140" s="250" t="s">
        <v>132</v>
      </c>
    </row>
    <row r="141" s="2" customFormat="1" ht="16.5" customHeight="1">
      <c r="A141" s="42"/>
      <c r="B141" s="43"/>
      <c r="C141" s="273" t="s">
        <v>195</v>
      </c>
      <c r="D141" s="273" t="s">
        <v>196</v>
      </c>
      <c r="E141" s="274" t="s">
        <v>197</v>
      </c>
      <c r="F141" s="275" t="s">
        <v>198</v>
      </c>
      <c r="G141" s="276" t="s">
        <v>181</v>
      </c>
      <c r="H141" s="277">
        <v>4.7699999999999996</v>
      </c>
      <c r="I141" s="278"/>
      <c r="J141" s="279">
        <f>ROUND(I141*H141,2)</f>
        <v>0</v>
      </c>
      <c r="K141" s="275" t="s">
        <v>139</v>
      </c>
      <c r="L141" s="280"/>
      <c r="M141" s="281" t="s">
        <v>42</v>
      </c>
      <c r="N141" s="282" t="s">
        <v>52</v>
      </c>
      <c r="O141" s="88"/>
      <c r="P141" s="219">
        <f>O141*H141</f>
        <v>0</v>
      </c>
      <c r="Q141" s="219">
        <v>1</v>
      </c>
      <c r="R141" s="219">
        <f>Q141*H141</f>
        <v>4.7699999999999996</v>
      </c>
      <c r="S141" s="219">
        <v>0</v>
      </c>
      <c r="T141" s="220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1" t="s">
        <v>195</v>
      </c>
      <c r="AT141" s="221" t="s">
        <v>196</v>
      </c>
      <c r="AU141" s="221" t="s">
        <v>92</v>
      </c>
      <c r="AY141" s="20" t="s">
        <v>132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20" t="s">
        <v>89</v>
      </c>
      <c r="BK141" s="222">
        <f>ROUND(I141*H141,2)</f>
        <v>0</v>
      </c>
      <c r="BL141" s="20" t="s">
        <v>140</v>
      </c>
      <c r="BM141" s="221" t="s">
        <v>199</v>
      </c>
    </row>
    <row r="142" s="2" customFormat="1">
      <c r="A142" s="42"/>
      <c r="B142" s="43"/>
      <c r="C142" s="44"/>
      <c r="D142" s="223" t="s">
        <v>142</v>
      </c>
      <c r="E142" s="44"/>
      <c r="F142" s="224" t="s">
        <v>198</v>
      </c>
      <c r="G142" s="44"/>
      <c r="H142" s="44"/>
      <c r="I142" s="225"/>
      <c r="J142" s="44"/>
      <c r="K142" s="44"/>
      <c r="L142" s="48"/>
      <c r="M142" s="226"/>
      <c r="N142" s="227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142</v>
      </c>
      <c r="AU142" s="20" t="s">
        <v>92</v>
      </c>
    </row>
    <row r="143" s="13" customFormat="1">
      <c r="A143" s="13"/>
      <c r="B143" s="230"/>
      <c r="C143" s="231"/>
      <c r="D143" s="223" t="s">
        <v>146</v>
      </c>
      <c r="E143" s="232" t="s">
        <v>42</v>
      </c>
      <c r="F143" s="233" t="s">
        <v>193</v>
      </c>
      <c r="G143" s="231"/>
      <c r="H143" s="232" t="s">
        <v>42</v>
      </c>
      <c r="I143" s="234"/>
      <c r="J143" s="231"/>
      <c r="K143" s="231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146</v>
      </c>
      <c r="AU143" s="239" t="s">
        <v>92</v>
      </c>
      <c r="AV143" s="13" t="s">
        <v>89</v>
      </c>
      <c r="AW143" s="13" t="s">
        <v>40</v>
      </c>
      <c r="AX143" s="13" t="s">
        <v>81</v>
      </c>
      <c r="AY143" s="239" t="s">
        <v>132</v>
      </c>
    </row>
    <row r="144" s="14" customFormat="1">
      <c r="A144" s="14"/>
      <c r="B144" s="240"/>
      <c r="C144" s="241"/>
      <c r="D144" s="223" t="s">
        <v>146</v>
      </c>
      <c r="E144" s="242" t="s">
        <v>42</v>
      </c>
      <c r="F144" s="243" t="s">
        <v>200</v>
      </c>
      <c r="G144" s="241"/>
      <c r="H144" s="244">
        <v>4.7699999999999996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0" t="s">
        <v>146</v>
      </c>
      <c r="AU144" s="250" t="s">
        <v>92</v>
      </c>
      <c r="AV144" s="14" t="s">
        <v>92</v>
      </c>
      <c r="AW144" s="14" t="s">
        <v>40</v>
      </c>
      <c r="AX144" s="14" t="s">
        <v>89</v>
      </c>
      <c r="AY144" s="250" t="s">
        <v>132</v>
      </c>
    </row>
    <row r="145" s="2" customFormat="1" ht="24.15" customHeight="1">
      <c r="A145" s="42"/>
      <c r="B145" s="43"/>
      <c r="C145" s="210" t="s">
        <v>201</v>
      </c>
      <c r="D145" s="210" t="s">
        <v>135</v>
      </c>
      <c r="E145" s="211" t="s">
        <v>202</v>
      </c>
      <c r="F145" s="212" t="s">
        <v>203</v>
      </c>
      <c r="G145" s="213" t="s">
        <v>189</v>
      </c>
      <c r="H145" s="214">
        <v>26.5</v>
      </c>
      <c r="I145" s="215"/>
      <c r="J145" s="216">
        <f>ROUND(I145*H145,2)</f>
        <v>0</v>
      </c>
      <c r="K145" s="212" t="s">
        <v>139</v>
      </c>
      <c r="L145" s="48"/>
      <c r="M145" s="217" t="s">
        <v>42</v>
      </c>
      <c r="N145" s="218" t="s">
        <v>52</v>
      </c>
      <c r="O145" s="88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1" t="s">
        <v>140</v>
      </c>
      <c r="AT145" s="221" t="s">
        <v>135</v>
      </c>
      <c r="AU145" s="221" t="s">
        <v>92</v>
      </c>
      <c r="AY145" s="20" t="s">
        <v>132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20" t="s">
        <v>89</v>
      </c>
      <c r="BK145" s="222">
        <f>ROUND(I145*H145,2)</f>
        <v>0</v>
      </c>
      <c r="BL145" s="20" t="s">
        <v>140</v>
      </c>
      <c r="BM145" s="221" t="s">
        <v>204</v>
      </c>
    </row>
    <row r="146" s="2" customFormat="1">
      <c r="A146" s="42"/>
      <c r="B146" s="43"/>
      <c r="C146" s="44"/>
      <c r="D146" s="223" t="s">
        <v>142</v>
      </c>
      <c r="E146" s="44"/>
      <c r="F146" s="224" t="s">
        <v>205</v>
      </c>
      <c r="G146" s="44"/>
      <c r="H146" s="44"/>
      <c r="I146" s="225"/>
      <c r="J146" s="44"/>
      <c r="K146" s="44"/>
      <c r="L146" s="48"/>
      <c r="M146" s="226"/>
      <c r="N146" s="227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142</v>
      </c>
      <c r="AU146" s="20" t="s">
        <v>92</v>
      </c>
    </row>
    <row r="147" s="2" customFormat="1">
      <c r="A147" s="42"/>
      <c r="B147" s="43"/>
      <c r="C147" s="44"/>
      <c r="D147" s="228" t="s">
        <v>144</v>
      </c>
      <c r="E147" s="44"/>
      <c r="F147" s="229" t="s">
        <v>206</v>
      </c>
      <c r="G147" s="44"/>
      <c r="H147" s="44"/>
      <c r="I147" s="225"/>
      <c r="J147" s="44"/>
      <c r="K147" s="44"/>
      <c r="L147" s="48"/>
      <c r="M147" s="226"/>
      <c r="N147" s="227"/>
      <c r="O147" s="88"/>
      <c r="P147" s="88"/>
      <c r="Q147" s="88"/>
      <c r="R147" s="88"/>
      <c r="S147" s="88"/>
      <c r="T147" s="89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T147" s="20" t="s">
        <v>144</v>
      </c>
      <c r="AU147" s="20" t="s">
        <v>92</v>
      </c>
    </row>
    <row r="148" s="13" customFormat="1">
      <c r="A148" s="13"/>
      <c r="B148" s="230"/>
      <c r="C148" s="231"/>
      <c r="D148" s="223" t="s">
        <v>146</v>
      </c>
      <c r="E148" s="232" t="s">
        <v>42</v>
      </c>
      <c r="F148" s="233" t="s">
        <v>193</v>
      </c>
      <c r="G148" s="231"/>
      <c r="H148" s="232" t="s">
        <v>42</v>
      </c>
      <c r="I148" s="234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146</v>
      </c>
      <c r="AU148" s="239" t="s">
        <v>92</v>
      </c>
      <c r="AV148" s="13" t="s">
        <v>89</v>
      </c>
      <c r="AW148" s="13" t="s">
        <v>40</v>
      </c>
      <c r="AX148" s="13" t="s">
        <v>81</v>
      </c>
      <c r="AY148" s="239" t="s">
        <v>132</v>
      </c>
    </row>
    <row r="149" s="14" customFormat="1">
      <c r="A149" s="14"/>
      <c r="B149" s="240"/>
      <c r="C149" s="241"/>
      <c r="D149" s="223" t="s">
        <v>146</v>
      </c>
      <c r="E149" s="242" t="s">
        <v>42</v>
      </c>
      <c r="F149" s="243" t="s">
        <v>194</v>
      </c>
      <c r="G149" s="241"/>
      <c r="H149" s="244">
        <v>26.5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146</v>
      </c>
      <c r="AU149" s="250" t="s">
        <v>92</v>
      </c>
      <c r="AV149" s="14" t="s">
        <v>92</v>
      </c>
      <c r="AW149" s="14" t="s">
        <v>40</v>
      </c>
      <c r="AX149" s="14" t="s">
        <v>81</v>
      </c>
      <c r="AY149" s="250" t="s">
        <v>132</v>
      </c>
    </row>
    <row r="150" s="2" customFormat="1" ht="24.15" customHeight="1">
      <c r="A150" s="42"/>
      <c r="B150" s="43"/>
      <c r="C150" s="210" t="s">
        <v>207</v>
      </c>
      <c r="D150" s="210" t="s">
        <v>135</v>
      </c>
      <c r="E150" s="211" t="s">
        <v>208</v>
      </c>
      <c r="F150" s="212" t="s">
        <v>209</v>
      </c>
      <c r="G150" s="213" t="s">
        <v>189</v>
      </c>
      <c r="H150" s="214">
        <v>26.5</v>
      </c>
      <c r="I150" s="215"/>
      <c r="J150" s="216">
        <f>ROUND(I150*H150,2)</f>
        <v>0</v>
      </c>
      <c r="K150" s="212" t="s">
        <v>139</v>
      </c>
      <c r="L150" s="48"/>
      <c r="M150" s="217" t="s">
        <v>42</v>
      </c>
      <c r="N150" s="218" t="s">
        <v>52</v>
      </c>
      <c r="O150" s="88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21" t="s">
        <v>140</v>
      </c>
      <c r="AT150" s="221" t="s">
        <v>135</v>
      </c>
      <c r="AU150" s="221" t="s">
        <v>92</v>
      </c>
      <c r="AY150" s="20" t="s">
        <v>132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20" t="s">
        <v>89</v>
      </c>
      <c r="BK150" s="222">
        <f>ROUND(I150*H150,2)</f>
        <v>0</v>
      </c>
      <c r="BL150" s="20" t="s">
        <v>140</v>
      </c>
      <c r="BM150" s="221" t="s">
        <v>210</v>
      </c>
    </row>
    <row r="151" s="2" customFormat="1">
      <c r="A151" s="42"/>
      <c r="B151" s="43"/>
      <c r="C151" s="44"/>
      <c r="D151" s="223" t="s">
        <v>142</v>
      </c>
      <c r="E151" s="44"/>
      <c r="F151" s="224" t="s">
        <v>211</v>
      </c>
      <c r="G151" s="44"/>
      <c r="H151" s="44"/>
      <c r="I151" s="225"/>
      <c r="J151" s="44"/>
      <c r="K151" s="44"/>
      <c r="L151" s="48"/>
      <c r="M151" s="226"/>
      <c r="N151" s="227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0" t="s">
        <v>142</v>
      </c>
      <c r="AU151" s="20" t="s">
        <v>92</v>
      </c>
    </row>
    <row r="152" s="2" customFormat="1">
      <c r="A152" s="42"/>
      <c r="B152" s="43"/>
      <c r="C152" s="44"/>
      <c r="D152" s="228" t="s">
        <v>144</v>
      </c>
      <c r="E152" s="44"/>
      <c r="F152" s="229" t="s">
        <v>212</v>
      </c>
      <c r="G152" s="44"/>
      <c r="H152" s="44"/>
      <c r="I152" s="225"/>
      <c r="J152" s="44"/>
      <c r="K152" s="44"/>
      <c r="L152" s="48"/>
      <c r="M152" s="226"/>
      <c r="N152" s="227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144</v>
      </c>
      <c r="AU152" s="20" t="s">
        <v>92</v>
      </c>
    </row>
    <row r="153" s="13" customFormat="1">
      <c r="A153" s="13"/>
      <c r="B153" s="230"/>
      <c r="C153" s="231"/>
      <c r="D153" s="223" t="s">
        <v>146</v>
      </c>
      <c r="E153" s="232" t="s">
        <v>42</v>
      </c>
      <c r="F153" s="233" t="s">
        <v>193</v>
      </c>
      <c r="G153" s="231"/>
      <c r="H153" s="232" t="s">
        <v>42</v>
      </c>
      <c r="I153" s="234"/>
      <c r="J153" s="231"/>
      <c r="K153" s="231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146</v>
      </c>
      <c r="AU153" s="239" t="s">
        <v>92</v>
      </c>
      <c r="AV153" s="13" t="s">
        <v>89</v>
      </c>
      <c r="AW153" s="13" t="s">
        <v>40</v>
      </c>
      <c r="AX153" s="13" t="s">
        <v>81</v>
      </c>
      <c r="AY153" s="239" t="s">
        <v>132</v>
      </c>
    </row>
    <row r="154" s="14" customFormat="1">
      <c r="A154" s="14"/>
      <c r="B154" s="240"/>
      <c r="C154" s="241"/>
      <c r="D154" s="223" t="s">
        <v>146</v>
      </c>
      <c r="E154" s="242" t="s">
        <v>42</v>
      </c>
      <c r="F154" s="243" t="s">
        <v>194</v>
      </c>
      <c r="G154" s="241"/>
      <c r="H154" s="244">
        <v>26.5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146</v>
      </c>
      <c r="AU154" s="250" t="s">
        <v>92</v>
      </c>
      <c r="AV154" s="14" t="s">
        <v>92</v>
      </c>
      <c r="AW154" s="14" t="s">
        <v>40</v>
      </c>
      <c r="AX154" s="14" t="s">
        <v>81</v>
      </c>
      <c r="AY154" s="250" t="s">
        <v>132</v>
      </c>
    </row>
    <row r="155" s="2" customFormat="1" ht="16.5" customHeight="1">
      <c r="A155" s="42"/>
      <c r="B155" s="43"/>
      <c r="C155" s="273" t="s">
        <v>213</v>
      </c>
      <c r="D155" s="273" t="s">
        <v>196</v>
      </c>
      <c r="E155" s="274" t="s">
        <v>214</v>
      </c>
      <c r="F155" s="275" t="s">
        <v>215</v>
      </c>
      <c r="G155" s="276" t="s">
        <v>216</v>
      </c>
      <c r="H155" s="277">
        <v>0.53000000000000003</v>
      </c>
      <c r="I155" s="278"/>
      <c r="J155" s="279">
        <f>ROUND(I155*H155,2)</f>
        <v>0</v>
      </c>
      <c r="K155" s="275" t="s">
        <v>139</v>
      </c>
      <c r="L155" s="280"/>
      <c r="M155" s="281" t="s">
        <v>42</v>
      </c>
      <c r="N155" s="282" t="s">
        <v>52</v>
      </c>
      <c r="O155" s="88"/>
      <c r="P155" s="219">
        <f>O155*H155</f>
        <v>0</v>
      </c>
      <c r="Q155" s="219">
        <v>0.001</v>
      </c>
      <c r="R155" s="219">
        <f>Q155*H155</f>
        <v>0.00053000000000000009</v>
      </c>
      <c r="S155" s="219">
        <v>0</v>
      </c>
      <c r="T155" s="220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1" t="s">
        <v>195</v>
      </c>
      <c r="AT155" s="221" t="s">
        <v>196</v>
      </c>
      <c r="AU155" s="221" t="s">
        <v>92</v>
      </c>
      <c r="AY155" s="20" t="s">
        <v>132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20" t="s">
        <v>89</v>
      </c>
      <c r="BK155" s="222">
        <f>ROUND(I155*H155,2)</f>
        <v>0</v>
      </c>
      <c r="BL155" s="20" t="s">
        <v>140</v>
      </c>
      <c r="BM155" s="221" t="s">
        <v>217</v>
      </c>
    </row>
    <row r="156" s="2" customFormat="1">
      <c r="A156" s="42"/>
      <c r="B156" s="43"/>
      <c r="C156" s="44"/>
      <c r="D156" s="223" t="s">
        <v>142</v>
      </c>
      <c r="E156" s="44"/>
      <c r="F156" s="224" t="s">
        <v>215</v>
      </c>
      <c r="G156" s="44"/>
      <c r="H156" s="44"/>
      <c r="I156" s="225"/>
      <c r="J156" s="44"/>
      <c r="K156" s="44"/>
      <c r="L156" s="48"/>
      <c r="M156" s="226"/>
      <c r="N156" s="227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0" t="s">
        <v>142</v>
      </c>
      <c r="AU156" s="20" t="s">
        <v>92</v>
      </c>
    </row>
    <row r="157" s="13" customFormat="1">
      <c r="A157" s="13"/>
      <c r="B157" s="230"/>
      <c r="C157" s="231"/>
      <c r="D157" s="223" t="s">
        <v>146</v>
      </c>
      <c r="E157" s="232" t="s">
        <v>42</v>
      </c>
      <c r="F157" s="233" t="s">
        <v>193</v>
      </c>
      <c r="G157" s="231"/>
      <c r="H157" s="232" t="s">
        <v>42</v>
      </c>
      <c r="I157" s="234"/>
      <c r="J157" s="231"/>
      <c r="K157" s="231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146</v>
      </c>
      <c r="AU157" s="239" t="s">
        <v>92</v>
      </c>
      <c r="AV157" s="13" t="s">
        <v>89</v>
      </c>
      <c r="AW157" s="13" t="s">
        <v>40</v>
      </c>
      <c r="AX157" s="13" t="s">
        <v>81</v>
      </c>
      <c r="AY157" s="239" t="s">
        <v>132</v>
      </c>
    </row>
    <row r="158" s="14" customFormat="1">
      <c r="A158" s="14"/>
      <c r="B158" s="240"/>
      <c r="C158" s="241"/>
      <c r="D158" s="223" t="s">
        <v>146</v>
      </c>
      <c r="E158" s="242" t="s">
        <v>42</v>
      </c>
      <c r="F158" s="243" t="s">
        <v>218</v>
      </c>
      <c r="G158" s="241"/>
      <c r="H158" s="244">
        <v>0.53000000000000003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146</v>
      </c>
      <c r="AU158" s="250" t="s">
        <v>92</v>
      </c>
      <c r="AV158" s="14" t="s">
        <v>92</v>
      </c>
      <c r="AW158" s="14" t="s">
        <v>40</v>
      </c>
      <c r="AX158" s="14" t="s">
        <v>81</v>
      </c>
      <c r="AY158" s="250" t="s">
        <v>132</v>
      </c>
    </row>
    <row r="159" s="2" customFormat="1" ht="24.15" customHeight="1">
      <c r="A159" s="42"/>
      <c r="B159" s="43"/>
      <c r="C159" s="210" t="s">
        <v>8</v>
      </c>
      <c r="D159" s="210" t="s">
        <v>135</v>
      </c>
      <c r="E159" s="211" t="s">
        <v>219</v>
      </c>
      <c r="F159" s="212" t="s">
        <v>220</v>
      </c>
      <c r="G159" s="213" t="s">
        <v>189</v>
      </c>
      <c r="H159" s="214">
        <v>26.5</v>
      </c>
      <c r="I159" s="215"/>
      <c r="J159" s="216">
        <f>ROUND(I159*H159,2)</f>
        <v>0</v>
      </c>
      <c r="K159" s="212" t="s">
        <v>139</v>
      </c>
      <c r="L159" s="48"/>
      <c r="M159" s="217" t="s">
        <v>42</v>
      </c>
      <c r="N159" s="218" t="s">
        <v>52</v>
      </c>
      <c r="O159" s="88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21" t="s">
        <v>140</v>
      </c>
      <c r="AT159" s="221" t="s">
        <v>135</v>
      </c>
      <c r="AU159" s="221" t="s">
        <v>92</v>
      </c>
      <c r="AY159" s="20" t="s">
        <v>132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20" t="s">
        <v>89</v>
      </c>
      <c r="BK159" s="222">
        <f>ROUND(I159*H159,2)</f>
        <v>0</v>
      </c>
      <c r="BL159" s="20" t="s">
        <v>140</v>
      </c>
      <c r="BM159" s="221" t="s">
        <v>221</v>
      </c>
    </row>
    <row r="160" s="2" customFormat="1">
      <c r="A160" s="42"/>
      <c r="B160" s="43"/>
      <c r="C160" s="44"/>
      <c r="D160" s="223" t="s">
        <v>142</v>
      </c>
      <c r="E160" s="44"/>
      <c r="F160" s="224" t="s">
        <v>222</v>
      </c>
      <c r="G160" s="44"/>
      <c r="H160" s="44"/>
      <c r="I160" s="225"/>
      <c r="J160" s="44"/>
      <c r="K160" s="44"/>
      <c r="L160" s="48"/>
      <c r="M160" s="226"/>
      <c r="N160" s="227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142</v>
      </c>
      <c r="AU160" s="20" t="s">
        <v>92</v>
      </c>
    </row>
    <row r="161" s="2" customFormat="1">
      <c r="A161" s="42"/>
      <c r="B161" s="43"/>
      <c r="C161" s="44"/>
      <c r="D161" s="228" t="s">
        <v>144</v>
      </c>
      <c r="E161" s="44"/>
      <c r="F161" s="229" t="s">
        <v>223</v>
      </c>
      <c r="G161" s="44"/>
      <c r="H161" s="44"/>
      <c r="I161" s="225"/>
      <c r="J161" s="44"/>
      <c r="K161" s="44"/>
      <c r="L161" s="48"/>
      <c r="M161" s="226"/>
      <c r="N161" s="227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144</v>
      </c>
      <c r="AU161" s="20" t="s">
        <v>92</v>
      </c>
    </row>
    <row r="162" s="13" customFormat="1">
      <c r="A162" s="13"/>
      <c r="B162" s="230"/>
      <c r="C162" s="231"/>
      <c r="D162" s="223" t="s">
        <v>146</v>
      </c>
      <c r="E162" s="232" t="s">
        <v>42</v>
      </c>
      <c r="F162" s="233" t="s">
        <v>193</v>
      </c>
      <c r="G162" s="231"/>
      <c r="H162" s="232" t="s">
        <v>42</v>
      </c>
      <c r="I162" s="234"/>
      <c r="J162" s="231"/>
      <c r="K162" s="231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146</v>
      </c>
      <c r="AU162" s="239" t="s">
        <v>92</v>
      </c>
      <c r="AV162" s="13" t="s">
        <v>89</v>
      </c>
      <c r="AW162" s="13" t="s">
        <v>40</v>
      </c>
      <c r="AX162" s="13" t="s">
        <v>81</v>
      </c>
      <c r="AY162" s="239" t="s">
        <v>132</v>
      </c>
    </row>
    <row r="163" s="14" customFormat="1">
      <c r="A163" s="14"/>
      <c r="B163" s="240"/>
      <c r="C163" s="241"/>
      <c r="D163" s="223" t="s">
        <v>146</v>
      </c>
      <c r="E163" s="242" t="s">
        <v>42</v>
      </c>
      <c r="F163" s="243" t="s">
        <v>194</v>
      </c>
      <c r="G163" s="241"/>
      <c r="H163" s="244">
        <v>26.5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146</v>
      </c>
      <c r="AU163" s="250" t="s">
        <v>92</v>
      </c>
      <c r="AV163" s="14" t="s">
        <v>92</v>
      </c>
      <c r="AW163" s="14" t="s">
        <v>40</v>
      </c>
      <c r="AX163" s="14" t="s">
        <v>81</v>
      </c>
      <c r="AY163" s="250" t="s">
        <v>132</v>
      </c>
    </row>
    <row r="164" s="2" customFormat="1" ht="21.75" customHeight="1">
      <c r="A164" s="42"/>
      <c r="B164" s="43"/>
      <c r="C164" s="210" t="s">
        <v>224</v>
      </c>
      <c r="D164" s="210" t="s">
        <v>135</v>
      </c>
      <c r="E164" s="211" t="s">
        <v>225</v>
      </c>
      <c r="F164" s="212" t="s">
        <v>226</v>
      </c>
      <c r="G164" s="213" t="s">
        <v>189</v>
      </c>
      <c r="H164" s="214">
        <v>26.5</v>
      </c>
      <c r="I164" s="215"/>
      <c r="J164" s="216">
        <f>ROUND(I164*H164,2)</f>
        <v>0</v>
      </c>
      <c r="K164" s="212" t="s">
        <v>139</v>
      </c>
      <c r="L164" s="48"/>
      <c r="M164" s="217" t="s">
        <v>42</v>
      </c>
      <c r="N164" s="218" t="s">
        <v>52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1" t="s">
        <v>140</v>
      </c>
      <c r="AT164" s="221" t="s">
        <v>135</v>
      </c>
      <c r="AU164" s="221" t="s">
        <v>92</v>
      </c>
      <c r="AY164" s="20" t="s">
        <v>132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20" t="s">
        <v>89</v>
      </c>
      <c r="BK164" s="222">
        <f>ROUND(I164*H164,2)</f>
        <v>0</v>
      </c>
      <c r="BL164" s="20" t="s">
        <v>140</v>
      </c>
      <c r="BM164" s="221" t="s">
        <v>227</v>
      </c>
    </row>
    <row r="165" s="2" customFormat="1">
      <c r="A165" s="42"/>
      <c r="B165" s="43"/>
      <c r="C165" s="44"/>
      <c r="D165" s="223" t="s">
        <v>142</v>
      </c>
      <c r="E165" s="44"/>
      <c r="F165" s="224" t="s">
        <v>228</v>
      </c>
      <c r="G165" s="44"/>
      <c r="H165" s="44"/>
      <c r="I165" s="225"/>
      <c r="J165" s="44"/>
      <c r="K165" s="44"/>
      <c r="L165" s="48"/>
      <c r="M165" s="226"/>
      <c r="N165" s="227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142</v>
      </c>
      <c r="AU165" s="20" t="s">
        <v>92</v>
      </c>
    </row>
    <row r="166" s="2" customFormat="1">
      <c r="A166" s="42"/>
      <c r="B166" s="43"/>
      <c r="C166" s="44"/>
      <c r="D166" s="228" t="s">
        <v>144</v>
      </c>
      <c r="E166" s="44"/>
      <c r="F166" s="229" t="s">
        <v>229</v>
      </c>
      <c r="G166" s="44"/>
      <c r="H166" s="44"/>
      <c r="I166" s="225"/>
      <c r="J166" s="44"/>
      <c r="K166" s="44"/>
      <c r="L166" s="48"/>
      <c r="M166" s="226"/>
      <c r="N166" s="227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144</v>
      </c>
      <c r="AU166" s="20" t="s">
        <v>92</v>
      </c>
    </row>
    <row r="167" s="13" customFormat="1">
      <c r="A167" s="13"/>
      <c r="B167" s="230"/>
      <c r="C167" s="231"/>
      <c r="D167" s="223" t="s">
        <v>146</v>
      </c>
      <c r="E167" s="232" t="s">
        <v>42</v>
      </c>
      <c r="F167" s="233" t="s">
        <v>193</v>
      </c>
      <c r="G167" s="231"/>
      <c r="H167" s="232" t="s">
        <v>42</v>
      </c>
      <c r="I167" s="234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146</v>
      </c>
      <c r="AU167" s="239" t="s">
        <v>92</v>
      </c>
      <c r="AV167" s="13" t="s">
        <v>89</v>
      </c>
      <c r="AW167" s="13" t="s">
        <v>40</v>
      </c>
      <c r="AX167" s="13" t="s">
        <v>81</v>
      </c>
      <c r="AY167" s="239" t="s">
        <v>132</v>
      </c>
    </row>
    <row r="168" s="14" customFormat="1">
      <c r="A168" s="14"/>
      <c r="B168" s="240"/>
      <c r="C168" s="241"/>
      <c r="D168" s="223" t="s">
        <v>146</v>
      </c>
      <c r="E168" s="242" t="s">
        <v>42</v>
      </c>
      <c r="F168" s="243" t="s">
        <v>194</v>
      </c>
      <c r="G168" s="241"/>
      <c r="H168" s="244">
        <v>26.5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146</v>
      </c>
      <c r="AU168" s="250" t="s">
        <v>92</v>
      </c>
      <c r="AV168" s="14" t="s">
        <v>92</v>
      </c>
      <c r="AW168" s="14" t="s">
        <v>40</v>
      </c>
      <c r="AX168" s="14" t="s">
        <v>81</v>
      </c>
      <c r="AY168" s="250" t="s">
        <v>132</v>
      </c>
    </row>
    <row r="169" s="2" customFormat="1" ht="24.15" customHeight="1">
      <c r="A169" s="42"/>
      <c r="B169" s="43"/>
      <c r="C169" s="210" t="s">
        <v>230</v>
      </c>
      <c r="D169" s="210" t="s">
        <v>135</v>
      </c>
      <c r="E169" s="211" t="s">
        <v>231</v>
      </c>
      <c r="F169" s="212" t="s">
        <v>232</v>
      </c>
      <c r="G169" s="213" t="s">
        <v>138</v>
      </c>
      <c r="H169" s="214">
        <v>27.067</v>
      </c>
      <c r="I169" s="215"/>
      <c r="J169" s="216">
        <f>ROUND(I169*H169,2)</f>
        <v>0</v>
      </c>
      <c r="K169" s="212" t="s">
        <v>139</v>
      </c>
      <c r="L169" s="48"/>
      <c r="M169" s="217" t="s">
        <v>42</v>
      </c>
      <c r="N169" s="218" t="s">
        <v>52</v>
      </c>
      <c r="O169" s="88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21" t="s">
        <v>140</v>
      </c>
      <c r="AT169" s="221" t="s">
        <v>135</v>
      </c>
      <c r="AU169" s="221" t="s">
        <v>92</v>
      </c>
      <c r="AY169" s="20" t="s">
        <v>132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20" t="s">
        <v>89</v>
      </c>
      <c r="BK169" s="222">
        <f>ROUND(I169*H169,2)</f>
        <v>0</v>
      </c>
      <c r="BL169" s="20" t="s">
        <v>140</v>
      </c>
      <c r="BM169" s="221" t="s">
        <v>233</v>
      </c>
    </row>
    <row r="170" s="2" customFormat="1">
      <c r="A170" s="42"/>
      <c r="B170" s="43"/>
      <c r="C170" s="44"/>
      <c r="D170" s="223" t="s">
        <v>142</v>
      </c>
      <c r="E170" s="44"/>
      <c r="F170" s="224" t="s">
        <v>234</v>
      </c>
      <c r="G170" s="44"/>
      <c r="H170" s="44"/>
      <c r="I170" s="225"/>
      <c r="J170" s="44"/>
      <c r="K170" s="44"/>
      <c r="L170" s="48"/>
      <c r="M170" s="226"/>
      <c r="N170" s="227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142</v>
      </c>
      <c r="AU170" s="20" t="s">
        <v>92</v>
      </c>
    </row>
    <row r="171" s="2" customFormat="1">
      <c r="A171" s="42"/>
      <c r="B171" s="43"/>
      <c r="C171" s="44"/>
      <c r="D171" s="228" t="s">
        <v>144</v>
      </c>
      <c r="E171" s="44"/>
      <c r="F171" s="229" t="s">
        <v>235</v>
      </c>
      <c r="G171" s="44"/>
      <c r="H171" s="44"/>
      <c r="I171" s="225"/>
      <c r="J171" s="44"/>
      <c r="K171" s="44"/>
      <c r="L171" s="48"/>
      <c r="M171" s="226"/>
      <c r="N171" s="227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144</v>
      </c>
      <c r="AU171" s="20" t="s">
        <v>92</v>
      </c>
    </row>
    <row r="172" s="13" customFormat="1">
      <c r="A172" s="13"/>
      <c r="B172" s="230"/>
      <c r="C172" s="231"/>
      <c r="D172" s="223" t="s">
        <v>146</v>
      </c>
      <c r="E172" s="232" t="s">
        <v>42</v>
      </c>
      <c r="F172" s="233" t="s">
        <v>236</v>
      </c>
      <c r="G172" s="231"/>
      <c r="H172" s="232" t="s">
        <v>42</v>
      </c>
      <c r="I172" s="234"/>
      <c r="J172" s="231"/>
      <c r="K172" s="231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146</v>
      </c>
      <c r="AU172" s="239" t="s">
        <v>92</v>
      </c>
      <c r="AV172" s="13" t="s">
        <v>89</v>
      </c>
      <c r="AW172" s="13" t="s">
        <v>40</v>
      </c>
      <c r="AX172" s="13" t="s">
        <v>81</v>
      </c>
      <c r="AY172" s="239" t="s">
        <v>132</v>
      </c>
    </row>
    <row r="173" s="14" customFormat="1">
      <c r="A173" s="14"/>
      <c r="B173" s="240"/>
      <c r="C173" s="241"/>
      <c r="D173" s="223" t="s">
        <v>146</v>
      </c>
      <c r="E173" s="242" t="s">
        <v>42</v>
      </c>
      <c r="F173" s="243" t="s">
        <v>237</v>
      </c>
      <c r="G173" s="241"/>
      <c r="H173" s="244">
        <v>1.1779999999999999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146</v>
      </c>
      <c r="AU173" s="250" t="s">
        <v>92</v>
      </c>
      <c r="AV173" s="14" t="s">
        <v>92</v>
      </c>
      <c r="AW173" s="14" t="s">
        <v>40</v>
      </c>
      <c r="AX173" s="14" t="s">
        <v>81</v>
      </c>
      <c r="AY173" s="250" t="s">
        <v>132</v>
      </c>
    </row>
    <row r="174" s="13" customFormat="1">
      <c r="A174" s="13"/>
      <c r="B174" s="230"/>
      <c r="C174" s="231"/>
      <c r="D174" s="223" t="s">
        <v>146</v>
      </c>
      <c r="E174" s="232" t="s">
        <v>42</v>
      </c>
      <c r="F174" s="233" t="s">
        <v>154</v>
      </c>
      <c r="G174" s="231"/>
      <c r="H174" s="232" t="s">
        <v>42</v>
      </c>
      <c r="I174" s="234"/>
      <c r="J174" s="231"/>
      <c r="K174" s="231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146</v>
      </c>
      <c r="AU174" s="239" t="s">
        <v>92</v>
      </c>
      <c r="AV174" s="13" t="s">
        <v>89</v>
      </c>
      <c r="AW174" s="13" t="s">
        <v>40</v>
      </c>
      <c r="AX174" s="13" t="s">
        <v>81</v>
      </c>
      <c r="AY174" s="239" t="s">
        <v>132</v>
      </c>
    </row>
    <row r="175" s="14" customFormat="1">
      <c r="A175" s="14"/>
      <c r="B175" s="240"/>
      <c r="C175" s="241"/>
      <c r="D175" s="223" t="s">
        <v>146</v>
      </c>
      <c r="E175" s="242" t="s">
        <v>42</v>
      </c>
      <c r="F175" s="243" t="s">
        <v>162</v>
      </c>
      <c r="G175" s="241"/>
      <c r="H175" s="244">
        <v>6.359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146</v>
      </c>
      <c r="AU175" s="250" t="s">
        <v>92</v>
      </c>
      <c r="AV175" s="14" t="s">
        <v>92</v>
      </c>
      <c r="AW175" s="14" t="s">
        <v>40</v>
      </c>
      <c r="AX175" s="14" t="s">
        <v>81</v>
      </c>
      <c r="AY175" s="250" t="s">
        <v>132</v>
      </c>
    </row>
    <row r="176" s="14" customFormat="1">
      <c r="A176" s="14"/>
      <c r="B176" s="240"/>
      <c r="C176" s="241"/>
      <c r="D176" s="223" t="s">
        <v>146</v>
      </c>
      <c r="E176" s="242" t="s">
        <v>42</v>
      </c>
      <c r="F176" s="243" t="s">
        <v>155</v>
      </c>
      <c r="G176" s="241"/>
      <c r="H176" s="244">
        <v>27.719999999999999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146</v>
      </c>
      <c r="AU176" s="250" t="s">
        <v>92</v>
      </c>
      <c r="AV176" s="14" t="s">
        <v>92</v>
      </c>
      <c r="AW176" s="14" t="s">
        <v>40</v>
      </c>
      <c r="AX176" s="14" t="s">
        <v>81</v>
      </c>
      <c r="AY176" s="250" t="s">
        <v>132</v>
      </c>
    </row>
    <row r="177" s="14" customFormat="1">
      <c r="A177" s="14"/>
      <c r="B177" s="240"/>
      <c r="C177" s="241"/>
      <c r="D177" s="223" t="s">
        <v>146</v>
      </c>
      <c r="E177" s="242" t="s">
        <v>42</v>
      </c>
      <c r="F177" s="243" t="s">
        <v>238</v>
      </c>
      <c r="G177" s="241"/>
      <c r="H177" s="244">
        <v>-1.5900000000000001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146</v>
      </c>
      <c r="AU177" s="250" t="s">
        <v>92</v>
      </c>
      <c r="AV177" s="14" t="s">
        <v>92</v>
      </c>
      <c r="AW177" s="14" t="s">
        <v>40</v>
      </c>
      <c r="AX177" s="14" t="s">
        <v>81</v>
      </c>
      <c r="AY177" s="250" t="s">
        <v>132</v>
      </c>
    </row>
    <row r="178" s="14" customFormat="1">
      <c r="A178" s="14"/>
      <c r="B178" s="240"/>
      <c r="C178" s="241"/>
      <c r="D178" s="223" t="s">
        <v>146</v>
      </c>
      <c r="E178" s="242" t="s">
        <v>42</v>
      </c>
      <c r="F178" s="243" t="s">
        <v>239</v>
      </c>
      <c r="G178" s="241"/>
      <c r="H178" s="244">
        <v>-1.98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146</v>
      </c>
      <c r="AU178" s="250" t="s">
        <v>92</v>
      </c>
      <c r="AV178" s="14" t="s">
        <v>92</v>
      </c>
      <c r="AW178" s="14" t="s">
        <v>40</v>
      </c>
      <c r="AX178" s="14" t="s">
        <v>81</v>
      </c>
      <c r="AY178" s="250" t="s">
        <v>132</v>
      </c>
    </row>
    <row r="179" s="14" customFormat="1">
      <c r="A179" s="14"/>
      <c r="B179" s="240"/>
      <c r="C179" s="241"/>
      <c r="D179" s="223" t="s">
        <v>146</v>
      </c>
      <c r="E179" s="242" t="s">
        <v>42</v>
      </c>
      <c r="F179" s="243" t="s">
        <v>240</v>
      </c>
      <c r="G179" s="241"/>
      <c r="H179" s="244">
        <v>-4.6200000000000001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146</v>
      </c>
      <c r="AU179" s="250" t="s">
        <v>92</v>
      </c>
      <c r="AV179" s="14" t="s">
        <v>92</v>
      </c>
      <c r="AW179" s="14" t="s">
        <v>40</v>
      </c>
      <c r="AX179" s="14" t="s">
        <v>81</v>
      </c>
      <c r="AY179" s="250" t="s">
        <v>132</v>
      </c>
    </row>
    <row r="180" s="15" customFormat="1">
      <c r="A180" s="15"/>
      <c r="B180" s="251"/>
      <c r="C180" s="252"/>
      <c r="D180" s="223" t="s">
        <v>146</v>
      </c>
      <c r="E180" s="253" t="s">
        <v>42</v>
      </c>
      <c r="F180" s="254" t="s">
        <v>168</v>
      </c>
      <c r="G180" s="252"/>
      <c r="H180" s="255">
        <v>27.066999999999993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1" t="s">
        <v>146</v>
      </c>
      <c r="AU180" s="261" t="s">
        <v>92</v>
      </c>
      <c r="AV180" s="15" t="s">
        <v>140</v>
      </c>
      <c r="AW180" s="15" t="s">
        <v>40</v>
      </c>
      <c r="AX180" s="15" t="s">
        <v>89</v>
      </c>
      <c r="AY180" s="261" t="s">
        <v>132</v>
      </c>
    </row>
    <row r="181" s="2" customFormat="1" ht="16.5" customHeight="1">
      <c r="A181" s="42"/>
      <c r="B181" s="43"/>
      <c r="C181" s="273" t="s">
        <v>241</v>
      </c>
      <c r="D181" s="273" t="s">
        <v>196</v>
      </c>
      <c r="E181" s="274" t="s">
        <v>242</v>
      </c>
      <c r="F181" s="275" t="s">
        <v>243</v>
      </c>
      <c r="G181" s="276" t="s">
        <v>181</v>
      </c>
      <c r="H181" s="277">
        <v>54.134</v>
      </c>
      <c r="I181" s="278"/>
      <c r="J181" s="279">
        <f>ROUND(I181*H181,2)</f>
        <v>0</v>
      </c>
      <c r="K181" s="275" t="s">
        <v>139</v>
      </c>
      <c r="L181" s="280"/>
      <c r="M181" s="281" t="s">
        <v>42</v>
      </c>
      <c r="N181" s="282" t="s">
        <v>52</v>
      </c>
      <c r="O181" s="88"/>
      <c r="P181" s="219">
        <f>O181*H181</f>
        <v>0</v>
      </c>
      <c r="Q181" s="219">
        <v>1</v>
      </c>
      <c r="R181" s="219">
        <f>Q181*H181</f>
        <v>54.134</v>
      </c>
      <c r="S181" s="219">
        <v>0</v>
      </c>
      <c r="T181" s="220">
        <f>S181*H181</f>
        <v>0</v>
      </c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R181" s="221" t="s">
        <v>195</v>
      </c>
      <c r="AT181" s="221" t="s">
        <v>196</v>
      </c>
      <c r="AU181" s="221" t="s">
        <v>92</v>
      </c>
      <c r="AY181" s="20" t="s">
        <v>132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20" t="s">
        <v>89</v>
      </c>
      <c r="BK181" s="222">
        <f>ROUND(I181*H181,2)</f>
        <v>0</v>
      </c>
      <c r="BL181" s="20" t="s">
        <v>140</v>
      </c>
      <c r="BM181" s="221" t="s">
        <v>244</v>
      </c>
    </row>
    <row r="182" s="2" customFormat="1">
      <c r="A182" s="42"/>
      <c r="B182" s="43"/>
      <c r="C182" s="44"/>
      <c r="D182" s="223" t="s">
        <v>142</v>
      </c>
      <c r="E182" s="44"/>
      <c r="F182" s="224" t="s">
        <v>243</v>
      </c>
      <c r="G182" s="44"/>
      <c r="H182" s="44"/>
      <c r="I182" s="225"/>
      <c r="J182" s="44"/>
      <c r="K182" s="44"/>
      <c r="L182" s="48"/>
      <c r="M182" s="226"/>
      <c r="N182" s="227"/>
      <c r="O182" s="88"/>
      <c r="P182" s="88"/>
      <c r="Q182" s="88"/>
      <c r="R182" s="88"/>
      <c r="S182" s="88"/>
      <c r="T182" s="89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T182" s="20" t="s">
        <v>142</v>
      </c>
      <c r="AU182" s="20" t="s">
        <v>92</v>
      </c>
    </row>
    <row r="183" s="13" customFormat="1">
      <c r="A183" s="13"/>
      <c r="B183" s="230"/>
      <c r="C183" s="231"/>
      <c r="D183" s="223" t="s">
        <v>146</v>
      </c>
      <c r="E183" s="232" t="s">
        <v>42</v>
      </c>
      <c r="F183" s="233" t="s">
        <v>236</v>
      </c>
      <c r="G183" s="231"/>
      <c r="H183" s="232" t="s">
        <v>42</v>
      </c>
      <c r="I183" s="234"/>
      <c r="J183" s="231"/>
      <c r="K183" s="231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146</v>
      </c>
      <c r="AU183" s="239" t="s">
        <v>92</v>
      </c>
      <c r="AV183" s="13" t="s">
        <v>89</v>
      </c>
      <c r="AW183" s="13" t="s">
        <v>40</v>
      </c>
      <c r="AX183" s="13" t="s">
        <v>81</v>
      </c>
      <c r="AY183" s="239" t="s">
        <v>132</v>
      </c>
    </row>
    <row r="184" s="14" customFormat="1">
      <c r="A184" s="14"/>
      <c r="B184" s="240"/>
      <c r="C184" s="241"/>
      <c r="D184" s="223" t="s">
        <v>146</v>
      </c>
      <c r="E184" s="242" t="s">
        <v>42</v>
      </c>
      <c r="F184" s="243" t="s">
        <v>237</v>
      </c>
      <c r="G184" s="241"/>
      <c r="H184" s="244">
        <v>1.1779999999999999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146</v>
      </c>
      <c r="AU184" s="250" t="s">
        <v>92</v>
      </c>
      <c r="AV184" s="14" t="s">
        <v>92</v>
      </c>
      <c r="AW184" s="14" t="s">
        <v>40</v>
      </c>
      <c r="AX184" s="14" t="s">
        <v>81</v>
      </c>
      <c r="AY184" s="250" t="s">
        <v>132</v>
      </c>
    </row>
    <row r="185" s="13" customFormat="1">
      <c r="A185" s="13"/>
      <c r="B185" s="230"/>
      <c r="C185" s="231"/>
      <c r="D185" s="223" t="s">
        <v>146</v>
      </c>
      <c r="E185" s="232" t="s">
        <v>42</v>
      </c>
      <c r="F185" s="233" t="s">
        <v>154</v>
      </c>
      <c r="G185" s="231"/>
      <c r="H185" s="232" t="s">
        <v>42</v>
      </c>
      <c r="I185" s="234"/>
      <c r="J185" s="231"/>
      <c r="K185" s="231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146</v>
      </c>
      <c r="AU185" s="239" t="s">
        <v>92</v>
      </c>
      <c r="AV185" s="13" t="s">
        <v>89</v>
      </c>
      <c r="AW185" s="13" t="s">
        <v>40</v>
      </c>
      <c r="AX185" s="13" t="s">
        <v>81</v>
      </c>
      <c r="AY185" s="239" t="s">
        <v>132</v>
      </c>
    </row>
    <row r="186" s="14" customFormat="1">
      <c r="A186" s="14"/>
      <c r="B186" s="240"/>
      <c r="C186" s="241"/>
      <c r="D186" s="223" t="s">
        <v>146</v>
      </c>
      <c r="E186" s="242" t="s">
        <v>42</v>
      </c>
      <c r="F186" s="243" t="s">
        <v>162</v>
      </c>
      <c r="G186" s="241"/>
      <c r="H186" s="244">
        <v>6.359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146</v>
      </c>
      <c r="AU186" s="250" t="s">
        <v>92</v>
      </c>
      <c r="AV186" s="14" t="s">
        <v>92</v>
      </c>
      <c r="AW186" s="14" t="s">
        <v>40</v>
      </c>
      <c r="AX186" s="14" t="s">
        <v>81</v>
      </c>
      <c r="AY186" s="250" t="s">
        <v>132</v>
      </c>
    </row>
    <row r="187" s="14" customFormat="1">
      <c r="A187" s="14"/>
      <c r="B187" s="240"/>
      <c r="C187" s="241"/>
      <c r="D187" s="223" t="s">
        <v>146</v>
      </c>
      <c r="E187" s="242" t="s">
        <v>42</v>
      </c>
      <c r="F187" s="243" t="s">
        <v>155</v>
      </c>
      <c r="G187" s="241"/>
      <c r="H187" s="244">
        <v>27.719999999999999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146</v>
      </c>
      <c r="AU187" s="250" t="s">
        <v>92</v>
      </c>
      <c r="AV187" s="14" t="s">
        <v>92</v>
      </c>
      <c r="AW187" s="14" t="s">
        <v>40</v>
      </c>
      <c r="AX187" s="14" t="s">
        <v>81</v>
      </c>
      <c r="AY187" s="250" t="s">
        <v>132</v>
      </c>
    </row>
    <row r="188" s="14" customFormat="1">
      <c r="A188" s="14"/>
      <c r="B188" s="240"/>
      <c r="C188" s="241"/>
      <c r="D188" s="223" t="s">
        <v>146</v>
      </c>
      <c r="E188" s="242" t="s">
        <v>42</v>
      </c>
      <c r="F188" s="243" t="s">
        <v>238</v>
      </c>
      <c r="G188" s="241"/>
      <c r="H188" s="244">
        <v>-1.5900000000000001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146</v>
      </c>
      <c r="AU188" s="250" t="s">
        <v>92</v>
      </c>
      <c r="AV188" s="14" t="s">
        <v>92</v>
      </c>
      <c r="AW188" s="14" t="s">
        <v>40</v>
      </c>
      <c r="AX188" s="14" t="s">
        <v>81</v>
      </c>
      <c r="AY188" s="250" t="s">
        <v>132</v>
      </c>
    </row>
    <row r="189" s="14" customFormat="1">
      <c r="A189" s="14"/>
      <c r="B189" s="240"/>
      <c r="C189" s="241"/>
      <c r="D189" s="223" t="s">
        <v>146</v>
      </c>
      <c r="E189" s="242" t="s">
        <v>42</v>
      </c>
      <c r="F189" s="243" t="s">
        <v>239</v>
      </c>
      <c r="G189" s="241"/>
      <c r="H189" s="244">
        <v>-1.98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146</v>
      </c>
      <c r="AU189" s="250" t="s">
        <v>92</v>
      </c>
      <c r="AV189" s="14" t="s">
        <v>92</v>
      </c>
      <c r="AW189" s="14" t="s">
        <v>40</v>
      </c>
      <c r="AX189" s="14" t="s">
        <v>81</v>
      </c>
      <c r="AY189" s="250" t="s">
        <v>132</v>
      </c>
    </row>
    <row r="190" s="14" customFormat="1">
      <c r="A190" s="14"/>
      <c r="B190" s="240"/>
      <c r="C190" s="241"/>
      <c r="D190" s="223" t="s">
        <v>146</v>
      </c>
      <c r="E190" s="242" t="s">
        <v>42</v>
      </c>
      <c r="F190" s="243" t="s">
        <v>240</v>
      </c>
      <c r="G190" s="241"/>
      <c r="H190" s="244">
        <v>-4.6200000000000001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146</v>
      </c>
      <c r="AU190" s="250" t="s">
        <v>92</v>
      </c>
      <c r="AV190" s="14" t="s">
        <v>92</v>
      </c>
      <c r="AW190" s="14" t="s">
        <v>40</v>
      </c>
      <c r="AX190" s="14" t="s">
        <v>81</v>
      </c>
      <c r="AY190" s="250" t="s">
        <v>132</v>
      </c>
    </row>
    <row r="191" s="16" customFormat="1">
      <c r="A191" s="16"/>
      <c r="B191" s="262"/>
      <c r="C191" s="263"/>
      <c r="D191" s="223" t="s">
        <v>146</v>
      </c>
      <c r="E191" s="264" t="s">
        <v>42</v>
      </c>
      <c r="F191" s="265" t="s">
        <v>176</v>
      </c>
      <c r="G191" s="263"/>
      <c r="H191" s="266">
        <v>27.066999999999993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2" t="s">
        <v>146</v>
      </c>
      <c r="AU191" s="272" t="s">
        <v>92</v>
      </c>
      <c r="AV191" s="16" t="s">
        <v>156</v>
      </c>
      <c r="AW191" s="16" t="s">
        <v>40</v>
      </c>
      <c r="AX191" s="16" t="s">
        <v>81</v>
      </c>
      <c r="AY191" s="272" t="s">
        <v>132</v>
      </c>
    </row>
    <row r="192" s="14" customFormat="1">
      <c r="A192" s="14"/>
      <c r="B192" s="240"/>
      <c r="C192" s="241"/>
      <c r="D192" s="223" t="s">
        <v>146</v>
      </c>
      <c r="E192" s="242" t="s">
        <v>42</v>
      </c>
      <c r="F192" s="243" t="s">
        <v>245</v>
      </c>
      <c r="G192" s="241"/>
      <c r="H192" s="244">
        <v>54.134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146</v>
      </c>
      <c r="AU192" s="250" t="s">
        <v>92</v>
      </c>
      <c r="AV192" s="14" t="s">
        <v>92</v>
      </c>
      <c r="AW192" s="14" t="s">
        <v>40</v>
      </c>
      <c r="AX192" s="14" t="s">
        <v>89</v>
      </c>
      <c r="AY192" s="250" t="s">
        <v>132</v>
      </c>
    </row>
    <row r="193" s="2" customFormat="1" ht="33" customHeight="1">
      <c r="A193" s="42"/>
      <c r="B193" s="43"/>
      <c r="C193" s="210" t="s">
        <v>246</v>
      </c>
      <c r="D193" s="210" t="s">
        <v>135</v>
      </c>
      <c r="E193" s="211" t="s">
        <v>247</v>
      </c>
      <c r="F193" s="212" t="s">
        <v>248</v>
      </c>
      <c r="G193" s="213" t="s">
        <v>138</v>
      </c>
      <c r="H193" s="214">
        <v>4.6200000000000001</v>
      </c>
      <c r="I193" s="215"/>
      <c r="J193" s="216">
        <f>ROUND(I193*H193,2)</f>
        <v>0</v>
      </c>
      <c r="K193" s="212" t="s">
        <v>139</v>
      </c>
      <c r="L193" s="48"/>
      <c r="M193" s="217" t="s">
        <v>42</v>
      </c>
      <c r="N193" s="218" t="s">
        <v>52</v>
      </c>
      <c r="O193" s="88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1" t="s">
        <v>140</v>
      </c>
      <c r="AT193" s="221" t="s">
        <v>135</v>
      </c>
      <c r="AU193" s="221" t="s">
        <v>92</v>
      </c>
      <c r="AY193" s="20" t="s">
        <v>132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20" t="s">
        <v>89</v>
      </c>
      <c r="BK193" s="222">
        <f>ROUND(I193*H193,2)</f>
        <v>0</v>
      </c>
      <c r="BL193" s="20" t="s">
        <v>140</v>
      </c>
      <c r="BM193" s="221" t="s">
        <v>249</v>
      </c>
    </row>
    <row r="194" s="2" customFormat="1">
      <c r="A194" s="42"/>
      <c r="B194" s="43"/>
      <c r="C194" s="44"/>
      <c r="D194" s="223" t="s">
        <v>142</v>
      </c>
      <c r="E194" s="44"/>
      <c r="F194" s="224" t="s">
        <v>250</v>
      </c>
      <c r="G194" s="44"/>
      <c r="H194" s="44"/>
      <c r="I194" s="225"/>
      <c r="J194" s="44"/>
      <c r="K194" s="44"/>
      <c r="L194" s="48"/>
      <c r="M194" s="226"/>
      <c r="N194" s="227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142</v>
      </c>
      <c r="AU194" s="20" t="s">
        <v>92</v>
      </c>
    </row>
    <row r="195" s="2" customFormat="1">
      <c r="A195" s="42"/>
      <c r="B195" s="43"/>
      <c r="C195" s="44"/>
      <c r="D195" s="228" t="s">
        <v>144</v>
      </c>
      <c r="E195" s="44"/>
      <c r="F195" s="229" t="s">
        <v>251</v>
      </c>
      <c r="G195" s="44"/>
      <c r="H195" s="44"/>
      <c r="I195" s="225"/>
      <c r="J195" s="44"/>
      <c r="K195" s="44"/>
      <c r="L195" s="48"/>
      <c r="M195" s="226"/>
      <c r="N195" s="227"/>
      <c r="O195" s="88"/>
      <c r="P195" s="88"/>
      <c r="Q195" s="88"/>
      <c r="R195" s="88"/>
      <c r="S195" s="88"/>
      <c r="T195" s="89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T195" s="20" t="s">
        <v>144</v>
      </c>
      <c r="AU195" s="20" t="s">
        <v>92</v>
      </c>
    </row>
    <row r="196" s="13" customFormat="1">
      <c r="A196" s="13"/>
      <c r="B196" s="230"/>
      <c r="C196" s="231"/>
      <c r="D196" s="223" t="s">
        <v>146</v>
      </c>
      <c r="E196" s="232" t="s">
        <v>42</v>
      </c>
      <c r="F196" s="233" t="s">
        <v>154</v>
      </c>
      <c r="G196" s="231"/>
      <c r="H196" s="232" t="s">
        <v>42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146</v>
      </c>
      <c r="AU196" s="239" t="s">
        <v>92</v>
      </c>
      <c r="AV196" s="13" t="s">
        <v>89</v>
      </c>
      <c r="AW196" s="13" t="s">
        <v>40</v>
      </c>
      <c r="AX196" s="13" t="s">
        <v>81</v>
      </c>
      <c r="AY196" s="239" t="s">
        <v>132</v>
      </c>
    </row>
    <row r="197" s="14" customFormat="1">
      <c r="A197" s="14"/>
      <c r="B197" s="240"/>
      <c r="C197" s="241"/>
      <c r="D197" s="223" t="s">
        <v>146</v>
      </c>
      <c r="E197" s="242" t="s">
        <v>42</v>
      </c>
      <c r="F197" s="243" t="s">
        <v>252</v>
      </c>
      <c r="G197" s="241"/>
      <c r="H197" s="244">
        <v>4.6200000000000001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146</v>
      </c>
      <c r="AU197" s="250" t="s">
        <v>92</v>
      </c>
      <c r="AV197" s="14" t="s">
        <v>92</v>
      </c>
      <c r="AW197" s="14" t="s">
        <v>40</v>
      </c>
      <c r="AX197" s="14" t="s">
        <v>81</v>
      </c>
      <c r="AY197" s="250" t="s">
        <v>132</v>
      </c>
    </row>
    <row r="198" s="15" customFormat="1">
      <c r="A198" s="15"/>
      <c r="B198" s="251"/>
      <c r="C198" s="252"/>
      <c r="D198" s="223" t="s">
        <v>146</v>
      </c>
      <c r="E198" s="253" t="s">
        <v>42</v>
      </c>
      <c r="F198" s="254" t="s">
        <v>168</v>
      </c>
      <c r="G198" s="252"/>
      <c r="H198" s="255">
        <v>4.6200000000000001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1" t="s">
        <v>146</v>
      </c>
      <c r="AU198" s="261" t="s">
        <v>92</v>
      </c>
      <c r="AV198" s="15" t="s">
        <v>140</v>
      </c>
      <c r="AW198" s="15" t="s">
        <v>40</v>
      </c>
      <c r="AX198" s="15" t="s">
        <v>89</v>
      </c>
      <c r="AY198" s="261" t="s">
        <v>132</v>
      </c>
    </row>
    <row r="199" s="2" customFormat="1" ht="16.5" customHeight="1">
      <c r="A199" s="42"/>
      <c r="B199" s="43"/>
      <c r="C199" s="273" t="s">
        <v>253</v>
      </c>
      <c r="D199" s="273" t="s">
        <v>196</v>
      </c>
      <c r="E199" s="274" t="s">
        <v>254</v>
      </c>
      <c r="F199" s="275" t="s">
        <v>255</v>
      </c>
      <c r="G199" s="276" t="s">
        <v>181</v>
      </c>
      <c r="H199" s="277">
        <v>8.3160000000000007</v>
      </c>
      <c r="I199" s="278"/>
      <c r="J199" s="279">
        <f>ROUND(I199*H199,2)</f>
        <v>0</v>
      </c>
      <c r="K199" s="275" t="s">
        <v>139</v>
      </c>
      <c r="L199" s="280"/>
      <c r="M199" s="281" t="s">
        <v>42</v>
      </c>
      <c r="N199" s="282" t="s">
        <v>52</v>
      </c>
      <c r="O199" s="88"/>
      <c r="P199" s="219">
        <f>O199*H199</f>
        <v>0</v>
      </c>
      <c r="Q199" s="219">
        <v>1</v>
      </c>
      <c r="R199" s="219">
        <f>Q199*H199</f>
        <v>8.3160000000000007</v>
      </c>
      <c r="S199" s="219">
        <v>0</v>
      </c>
      <c r="T199" s="220">
        <f>S199*H199</f>
        <v>0</v>
      </c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R199" s="221" t="s">
        <v>195</v>
      </c>
      <c r="AT199" s="221" t="s">
        <v>196</v>
      </c>
      <c r="AU199" s="221" t="s">
        <v>92</v>
      </c>
      <c r="AY199" s="20" t="s">
        <v>132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20" t="s">
        <v>89</v>
      </c>
      <c r="BK199" s="222">
        <f>ROUND(I199*H199,2)</f>
        <v>0</v>
      </c>
      <c r="BL199" s="20" t="s">
        <v>140</v>
      </c>
      <c r="BM199" s="221" t="s">
        <v>256</v>
      </c>
    </row>
    <row r="200" s="2" customFormat="1">
      <c r="A200" s="42"/>
      <c r="B200" s="43"/>
      <c r="C200" s="44"/>
      <c r="D200" s="223" t="s">
        <v>142</v>
      </c>
      <c r="E200" s="44"/>
      <c r="F200" s="224" t="s">
        <v>255</v>
      </c>
      <c r="G200" s="44"/>
      <c r="H200" s="44"/>
      <c r="I200" s="225"/>
      <c r="J200" s="44"/>
      <c r="K200" s="44"/>
      <c r="L200" s="48"/>
      <c r="M200" s="226"/>
      <c r="N200" s="227"/>
      <c r="O200" s="88"/>
      <c r="P200" s="88"/>
      <c r="Q200" s="88"/>
      <c r="R200" s="88"/>
      <c r="S200" s="88"/>
      <c r="T200" s="89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T200" s="20" t="s">
        <v>142</v>
      </c>
      <c r="AU200" s="20" t="s">
        <v>92</v>
      </c>
    </row>
    <row r="201" s="13" customFormat="1">
      <c r="A201" s="13"/>
      <c r="B201" s="230"/>
      <c r="C201" s="231"/>
      <c r="D201" s="223" t="s">
        <v>146</v>
      </c>
      <c r="E201" s="232" t="s">
        <v>42</v>
      </c>
      <c r="F201" s="233" t="s">
        <v>154</v>
      </c>
      <c r="G201" s="231"/>
      <c r="H201" s="232" t="s">
        <v>42</v>
      </c>
      <c r="I201" s="234"/>
      <c r="J201" s="231"/>
      <c r="K201" s="231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146</v>
      </c>
      <c r="AU201" s="239" t="s">
        <v>92</v>
      </c>
      <c r="AV201" s="13" t="s">
        <v>89</v>
      </c>
      <c r="AW201" s="13" t="s">
        <v>40</v>
      </c>
      <c r="AX201" s="13" t="s">
        <v>81</v>
      </c>
      <c r="AY201" s="239" t="s">
        <v>132</v>
      </c>
    </row>
    <row r="202" s="14" customFormat="1">
      <c r="A202" s="14"/>
      <c r="B202" s="240"/>
      <c r="C202" s="241"/>
      <c r="D202" s="223" t="s">
        <v>146</v>
      </c>
      <c r="E202" s="242" t="s">
        <v>42</v>
      </c>
      <c r="F202" s="243" t="s">
        <v>252</v>
      </c>
      <c r="G202" s="241"/>
      <c r="H202" s="244">
        <v>4.6200000000000001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146</v>
      </c>
      <c r="AU202" s="250" t="s">
        <v>92</v>
      </c>
      <c r="AV202" s="14" t="s">
        <v>92</v>
      </c>
      <c r="AW202" s="14" t="s">
        <v>40</v>
      </c>
      <c r="AX202" s="14" t="s">
        <v>81</v>
      </c>
      <c r="AY202" s="250" t="s">
        <v>132</v>
      </c>
    </row>
    <row r="203" s="16" customFormat="1">
      <c r="A203" s="16"/>
      <c r="B203" s="262"/>
      <c r="C203" s="263"/>
      <c r="D203" s="223" t="s">
        <v>146</v>
      </c>
      <c r="E203" s="264" t="s">
        <v>42</v>
      </c>
      <c r="F203" s="265" t="s">
        <v>176</v>
      </c>
      <c r="G203" s="263"/>
      <c r="H203" s="266">
        <v>4.6200000000000001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72" t="s">
        <v>146</v>
      </c>
      <c r="AU203" s="272" t="s">
        <v>92</v>
      </c>
      <c r="AV203" s="16" t="s">
        <v>156</v>
      </c>
      <c r="AW203" s="16" t="s">
        <v>40</v>
      </c>
      <c r="AX203" s="16" t="s">
        <v>81</v>
      </c>
      <c r="AY203" s="272" t="s">
        <v>132</v>
      </c>
    </row>
    <row r="204" s="14" customFormat="1">
      <c r="A204" s="14"/>
      <c r="B204" s="240"/>
      <c r="C204" s="241"/>
      <c r="D204" s="223" t="s">
        <v>146</v>
      </c>
      <c r="E204" s="242" t="s">
        <v>42</v>
      </c>
      <c r="F204" s="243" t="s">
        <v>257</v>
      </c>
      <c r="G204" s="241"/>
      <c r="H204" s="244">
        <v>8.3160000000000007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146</v>
      </c>
      <c r="AU204" s="250" t="s">
        <v>92</v>
      </c>
      <c r="AV204" s="14" t="s">
        <v>92</v>
      </c>
      <c r="AW204" s="14" t="s">
        <v>40</v>
      </c>
      <c r="AX204" s="14" t="s">
        <v>89</v>
      </c>
      <c r="AY204" s="250" t="s">
        <v>132</v>
      </c>
    </row>
    <row r="205" s="2" customFormat="1" ht="24.15" customHeight="1">
      <c r="A205" s="42"/>
      <c r="B205" s="43"/>
      <c r="C205" s="210" t="s">
        <v>258</v>
      </c>
      <c r="D205" s="210" t="s">
        <v>135</v>
      </c>
      <c r="E205" s="211" t="s">
        <v>259</v>
      </c>
      <c r="F205" s="212" t="s">
        <v>260</v>
      </c>
      <c r="G205" s="213" t="s">
        <v>189</v>
      </c>
      <c r="H205" s="214">
        <v>661.39999999999998</v>
      </c>
      <c r="I205" s="215"/>
      <c r="J205" s="216">
        <f>ROUND(I205*H205,2)</f>
        <v>0</v>
      </c>
      <c r="K205" s="212" t="s">
        <v>139</v>
      </c>
      <c r="L205" s="48"/>
      <c r="M205" s="217" t="s">
        <v>42</v>
      </c>
      <c r="N205" s="218" t="s">
        <v>52</v>
      </c>
      <c r="O205" s="88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21" t="s">
        <v>140</v>
      </c>
      <c r="AT205" s="221" t="s">
        <v>135</v>
      </c>
      <c r="AU205" s="221" t="s">
        <v>92</v>
      </c>
      <c r="AY205" s="20" t="s">
        <v>132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20" t="s">
        <v>89</v>
      </c>
      <c r="BK205" s="222">
        <f>ROUND(I205*H205,2)</f>
        <v>0</v>
      </c>
      <c r="BL205" s="20" t="s">
        <v>140</v>
      </c>
      <c r="BM205" s="221" t="s">
        <v>261</v>
      </c>
    </row>
    <row r="206" s="2" customFormat="1">
      <c r="A206" s="42"/>
      <c r="B206" s="43"/>
      <c r="C206" s="44"/>
      <c r="D206" s="223" t="s">
        <v>142</v>
      </c>
      <c r="E206" s="44"/>
      <c r="F206" s="224" t="s">
        <v>262</v>
      </c>
      <c r="G206" s="44"/>
      <c r="H206" s="44"/>
      <c r="I206" s="225"/>
      <c r="J206" s="44"/>
      <c r="K206" s="44"/>
      <c r="L206" s="48"/>
      <c r="M206" s="226"/>
      <c r="N206" s="227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142</v>
      </c>
      <c r="AU206" s="20" t="s">
        <v>92</v>
      </c>
    </row>
    <row r="207" s="2" customFormat="1">
      <c r="A207" s="42"/>
      <c r="B207" s="43"/>
      <c r="C207" s="44"/>
      <c r="D207" s="228" t="s">
        <v>144</v>
      </c>
      <c r="E207" s="44"/>
      <c r="F207" s="229" t="s">
        <v>263</v>
      </c>
      <c r="G207" s="44"/>
      <c r="H207" s="44"/>
      <c r="I207" s="225"/>
      <c r="J207" s="44"/>
      <c r="K207" s="44"/>
      <c r="L207" s="48"/>
      <c r="M207" s="226"/>
      <c r="N207" s="227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0" t="s">
        <v>144</v>
      </c>
      <c r="AU207" s="20" t="s">
        <v>92</v>
      </c>
    </row>
    <row r="208" s="13" customFormat="1">
      <c r="A208" s="13"/>
      <c r="B208" s="230"/>
      <c r="C208" s="231"/>
      <c r="D208" s="223" t="s">
        <v>146</v>
      </c>
      <c r="E208" s="232" t="s">
        <v>42</v>
      </c>
      <c r="F208" s="233" t="s">
        <v>264</v>
      </c>
      <c r="G208" s="231"/>
      <c r="H208" s="232" t="s">
        <v>42</v>
      </c>
      <c r="I208" s="234"/>
      <c r="J208" s="231"/>
      <c r="K208" s="231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146</v>
      </c>
      <c r="AU208" s="239" t="s">
        <v>92</v>
      </c>
      <c r="AV208" s="13" t="s">
        <v>89</v>
      </c>
      <c r="AW208" s="13" t="s">
        <v>40</v>
      </c>
      <c r="AX208" s="13" t="s">
        <v>81</v>
      </c>
      <c r="AY208" s="239" t="s">
        <v>132</v>
      </c>
    </row>
    <row r="209" s="14" customFormat="1">
      <c r="A209" s="14"/>
      <c r="B209" s="240"/>
      <c r="C209" s="241"/>
      <c r="D209" s="223" t="s">
        <v>146</v>
      </c>
      <c r="E209" s="242" t="s">
        <v>42</v>
      </c>
      <c r="F209" s="243" t="s">
        <v>265</v>
      </c>
      <c r="G209" s="241"/>
      <c r="H209" s="244">
        <v>661.39999999999998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146</v>
      </c>
      <c r="AU209" s="250" t="s">
        <v>92</v>
      </c>
      <c r="AV209" s="14" t="s">
        <v>92</v>
      </c>
      <c r="AW209" s="14" t="s">
        <v>40</v>
      </c>
      <c r="AX209" s="14" t="s">
        <v>89</v>
      </c>
      <c r="AY209" s="250" t="s">
        <v>132</v>
      </c>
    </row>
    <row r="210" s="12" customFormat="1" ht="22.8" customHeight="1">
      <c r="A210" s="12"/>
      <c r="B210" s="194"/>
      <c r="C210" s="195"/>
      <c r="D210" s="196" t="s">
        <v>80</v>
      </c>
      <c r="E210" s="208" t="s">
        <v>266</v>
      </c>
      <c r="F210" s="208" t="s">
        <v>267</v>
      </c>
      <c r="G210" s="195"/>
      <c r="H210" s="195"/>
      <c r="I210" s="198"/>
      <c r="J210" s="209">
        <f>BK210</f>
        <v>0</v>
      </c>
      <c r="K210" s="195"/>
      <c r="L210" s="200"/>
      <c r="M210" s="201"/>
      <c r="N210" s="202"/>
      <c r="O210" s="202"/>
      <c r="P210" s="203">
        <f>SUM(P211:P264)</f>
        <v>0</v>
      </c>
      <c r="Q210" s="202"/>
      <c r="R210" s="203">
        <f>SUM(R211:R264)</f>
        <v>228.19097999999997</v>
      </c>
      <c r="S210" s="202"/>
      <c r="T210" s="204">
        <f>SUM(T211:T264)</f>
        <v>29.880000000000003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5" t="s">
        <v>89</v>
      </c>
      <c r="AT210" s="206" t="s">
        <v>80</v>
      </c>
      <c r="AU210" s="206" t="s">
        <v>89</v>
      </c>
      <c r="AY210" s="205" t="s">
        <v>132</v>
      </c>
      <c r="BK210" s="207">
        <f>SUM(BK211:BK264)</f>
        <v>0</v>
      </c>
    </row>
    <row r="211" s="2" customFormat="1" ht="21.75" customHeight="1">
      <c r="A211" s="42"/>
      <c r="B211" s="43"/>
      <c r="C211" s="210" t="s">
        <v>268</v>
      </c>
      <c r="D211" s="210" t="s">
        <v>135</v>
      </c>
      <c r="E211" s="211" t="s">
        <v>269</v>
      </c>
      <c r="F211" s="212" t="s">
        <v>270</v>
      </c>
      <c r="G211" s="213" t="s">
        <v>189</v>
      </c>
      <c r="H211" s="214">
        <v>91</v>
      </c>
      <c r="I211" s="215"/>
      <c r="J211" s="216">
        <f>ROUND(I211*H211,2)</f>
        <v>0</v>
      </c>
      <c r="K211" s="212" t="s">
        <v>139</v>
      </c>
      <c r="L211" s="48"/>
      <c r="M211" s="217" t="s">
        <v>42</v>
      </c>
      <c r="N211" s="218" t="s">
        <v>52</v>
      </c>
      <c r="O211" s="88"/>
      <c r="P211" s="219">
        <f>O211*H211</f>
        <v>0</v>
      </c>
      <c r="Q211" s="219">
        <v>0.34499999999999997</v>
      </c>
      <c r="R211" s="219">
        <f>Q211*H211</f>
        <v>31.394999999999996</v>
      </c>
      <c r="S211" s="219">
        <v>0</v>
      </c>
      <c r="T211" s="220">
        <f>S211*H211</f>
        <v>0</v>
      </c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R211" s="221" t="s">
        <v>140</v>
      </c>
      <c r="AT211" s="221" t="s">
        <v>135</v>
      </c>
      <c r="AU211" s="221" t="s">
        <v>92</v>
      </c>
      <c r="AY211" s="20" t="s">
        <v>132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20" t="s">
        <v>89</v>
      </c>
      <c r="BK211" s="222">
        <f>ROUND(I211*H211,2)</f>
        <v>0</v>
      </c>
      <c r="BL211" s="20" t="s">
        <v>140</v>
      </c>
      <c r="BM211" s="221" t="s">
        <v>271</v>
      </c>
    </row>
    <row r="212" s="2" customFormat="1">
      <c r="A212" s="42"/>
      <c r="B212" s="43"/>
      <c r="C212" s="44"/>
      <c r="D212" s="223" t="s">
        <v>142</v>
      </c>
      <c r="E212" s="44"/>
      <c r="F212" s="224" t="s">
        <v>272</v>
      </c>
      <c r="G212" s="44"/>
      <c r="H212" s="44"/>
      <c r="I212" s="225"/>
      <c r="J212" s="44"/>
      <c r="K212" s="44"/>
      <c r="L212" s="48"/>
      <c r="M212" s="226"/>
      <c r="N212" s="227"/>
      <c r="O212" s="88"/>
      <c r="P212" s="88"/>
      <c r="Q212" s="88"/>
      <c r="R212" s="88"/>
      <c r="S212" s="88"/>
      <c r="T212" s="89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T212" s="20" t="s">
        <v>142</v>
      </c>
      <c r="AU212" s="20" t="s">
        <v>92</v>
      </c>
    </row>
    <row r="213" s="2" customFormat="1">
      <c r="A213" s="42"/>
      <c r="B213" s="43"/>
      <c r="C213" s="44"/>
      <c r="D213" s="228" t="s">
        <v>144</v>
      </c>
      <c r="E213" s="44"/>
      <c r="F213" s="229" t="s">
        <v>273</v>
      </c>
      <c r="G213" s="44"/>
      <c r="H213" s="44"/>
      <c r="I213" s="225"/>
      <c r="J213" s="44"/>
      <c r="K213" s="44"/>
      <c r="L213" s="48"/>
      <c r="M213" s="226"/>
      <c r="N213" s="227"/>
      <c r="O213" s="88"/>
      <c r="P213" s="88"/>
      <c r="Q213" s="88"/>
      <c r="R213" s="88"/>
      <c r="S213" s="88"/>
      <c r="T213" s="89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0" t="s">
        <v>144</v>
      </c>
      <c r="AU213" s="20" t="s">
        <v>92</v>
      </c>
    </row>
    <row r="214" s="13" customFormat="1">
      <c r="A214" s="13"/>
      <c r="B214" s="230"/>
      <c r="C214" s="231"/>
      <c r="D214" s="223" t="s">
        <v>146</v>
      </c>
      <c r="E214" s="232" t="s">
        <v>42</v>
      </c>
      <c r="F214" s="233" t="s">
        <v>274</v>
      </c>
      <c r="G214" s="231"/>
      <c r="H214" s="232" t="s">
        <v>42</v>
      </c>
      <c r="I214" s="234"/>
      <c r="J214" s="231"/>
      <c r="K214" s="231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146</v>
      </c>
      <c r="AU214" s="239" t="s">
        <v>92</v>
      </c>
      <c r="AV214" s="13" t="s">
        <v>89</v>
      </c>
      <c r="AW214" s="13" t="s">
        <v>40</v>
      </c>
      <c r="AX214" s="13" t="s">
        <v>81</v>
      </c>
      <c r="AY214" s="239" t="s">
        <v>132</v>
      </c>
    </row>
    <row r="215" s="14" customFormat="1">
      <c r="A215" s="14"/>
      <c r="B215" s="240"/>
      <c r="C215" s="241"/>
      <c r="D215" s="223" t="s">
        <v>146</v>
      </c>
      <c r="E215" s="242" t="s">
        <v>42</v>
      </c>
      <c r="F215" s="243" t="s">
        <v>275</v>
      </c>
      <c r="G215" s="241"/>
      <c r="H215" s="244">
        <v>91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146</v>
      </c>
      <c r="AU215" s="250" t="s">
        <v>92</v>
      </c>
      <c r="AV215" s="14" t="s">
        <v>92</v>
      </c>
      <c r="AW215" s="14" t="s">
        <v>40</v>
      </c>
      <c r="AX215" s="14" t="s">
        <v>89</v>
      </c>
      <c r="AY215" s="250" t="s">
        <v>132</v>
      </c>
    </row>
    <row r="216" s="2" customFormat="1" ht="24.15" customHeight="1">
      <c r="A216" s="42"/>
      <c r="B216" s="43"/>
      <c r="C216" s="210" t="s">
        <v>276</v>
      </c>
      <c r="D216" s="210" t="s">
        <v>135</v>
      </c>
      <c r="E216" s="211" t="s">
        <v>277</v>
      </c>
      <c r="F216" s="212" t="s">
        <v>278</v>
      </c>
      <c r="G216" s="213" t="s">
        <v>189</v>
      </c>
      <c r="H216" s="214">
        <v>570.39999999999998</v>
      </c>
      <c r="I216" s="215"/>
      <c r="J216" s="216">
        <f>ROUND(I216*H216,2)</f>
        <v>0</v>
      </c>
      <c r="K216" s="212" t="s">
        <v>139</v>
      </c>
      <c r="L216" s="48"/>
      <c r="M216" s="217" t="s">
        <v>42</v>
      </c>
      <c r="N216" s="218" t="s">
        <v>52</v>
      </c>
      <c r="O216" s="88"/>
      <c r="P216" s="219">
        <f>O216*H216</f>
        <v>0</v>
      </c>
      <c r="Q216" s="219">
        <v>0.34499999999999997</v>
      </c>
      <c r="R216" s="219">
        <f>Q216*H216</f>
        <v>196.78799999999998</v>
      </c>
      <c r="S216" s="219">
        <v>0</v>
      </c>
      <c r="T216" s="220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21" t="s">
        <v>140</v>
      </c>
      <c r="AT216" s="221" t="s">
        <v>135</v>
      </c>
      <c r="AU216" s="221" t="s">
        <v>92</v>
      </c>
      <c r="AY216" s="20" t="s">
        <v>132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20" t="s">
        <v>89</v>
      </c>
      <c r="BK216" s="222">
        <f>ROUND(I216*H216,2)</f>
        <v>0</v>
      </c>
      <c r="BL216" s="20" t="s">
        <v>140</v>
      </c>
      <c r="BM216" s="221" t="s">
        <v>279</v>
      </c>
    </row>
    <row r="217" s="2" customFormat="1">
      <c r="A217" s="42"/>
      <c r="B217" s="43"/>
      <c r="C217" s="44"/>
      <c r="D217" s="223" t="s">
        <v>142</v>
      </c>
      <c r="E217" s="44"/>
      <c r="F217" s="224" t="s">
        <v>280</v>
      </c>
      <c r="G217" s="44"/>
      <c r="H217" s="44"/>
      <c r="I217" s="225"/>
      <c r="J217" s="44"/>
      <c r="K217" s="44"/>
      <c r="L217" s="48"/>
      <c r="M217" s="226"/>
      <c r="N217" s="227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0" t="s">
        <v>142</v>
      </c>
      <c r="AU217" s="20" t="s">
        <v>92</v>
      </c>
    </row>
    <row r="218" s="2" customFormat="1">
      <c r="A218" s="42"/>
      <c r="B218" s="43"/>
      <c r="C218" s="44"/>
      <c r="D218" s="228" t="s">
        <v>144</v>
      </c>
      <c r="E218" s="44"/>
      <c r="F218" s="229" t="s">
        <v>281</v>
      </c>
      <c r="G218" s="44"/>
      <c r="H218" s="44"/>
      <c r="I218" s="225"/>
      <c r="J218" s="44"/>
      <c r="K218" s="44"/>
      <c r="L218" s="48"/>
      <c r="M218" s="226"/>
      <c r="N218" s="227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144</v>
      </c>
      <c r="AU218" s="20" t="s">
        <v>92</v>
      </c>
    </row>
    <row r="219" s="13" customFormat="1">
      <c r="A219" s="13"/>
      <c r="B219" s="230"/>
      <c r="C219" s="231"/>
      <c r="D219" s="223" t="s">
        <v>146</v>
      </c>
      <c r="E219" s="232" t="s">
        <v>42</v>
      </c>
      <c r="F219" s="233" t="s">
        <v>274</v>
      </c>
      <c r="G219" s="231"/>
      <c r="H219" s="232" t="s">
        <v>42</v>
      </c>
      <c r="I219" s="234"/>
      <c r="J219" s="231"/>
      <c r="K219" s="231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146</v>
      </c>
      <c r="AU219" s="239" t="s">
        <v>92</v>
      </c>
      <c r="AV219" s="13" t="s">
        <v>89</v>
      </c>
      <c r="AW219" s="13" t="s">
        <v>40</v>
      </c>
      <c r="AX219" s="13" t="s">
        <v>81</v>
      </c>
      <c r="AY219" s="239" t="s">
        <v>132</v>
      </c>
    </row>
    <row r="220" s="14" customFormat="1">
      <c r="A220" s="14"/>
      <c r="B220" s="240"/>
      <c r="C220" s="241"/>
      <c r="D220" s="223" t="s">
        <v>146</v>
      </c>
      <c r="E220" s="242" t="s">
        <v>42</v>
      </c>
      <c r="F220" s="243" t="s">
        <v>282</v>
      </c>
      <c r="G220" s="241"/>
      <c r="H220" s="244">
        <v>570.39999999999998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146</v>
      </c>
      <c r="AU220" s="250" t="s">
        <v>92</v>
      </c>
      <c r="AV220" s="14" t="s">
        <v>92</v>
      </c>
      <c r="AW220" s="14" t="s">
        <v>40</v>
      </c>
      <c r="AX220" s="14" t="s">
        <v>89</v>
      </c>
      <c r="AY220" s="250" t="s">
        <v>132</v>
      </c>
    </row>
    <row r="221" s="2" customFormat="1" ht="24.15" customHeight="1">
      <c r="A221" s="42"/>
      <c r="B221" s="43"/>
      <c r="C221" s="210" t="s">
        <v>7</v>
      </c>
      <c r="D221" s="210" t="s">
        <v>135</v>
      </c>
      <c r="E221" s="211" t="s">
        <v>283</v>
      </c>
      <c r="F221" s="212" t="s">
        <v>284</v>
      </c>
      <c r="G221" s="213" t="s">
        <v>189</v>
      </c>
      <c r="H221" s="214">
        <v>989</v>
      </c>
      <c r="I221" s="215"/>
      <c r="J221" s="216">
        <f>ROUND(I221*H221,2)</f>
        <v>0</v>
      </c>
      <c r="K221" s="212" t="s">
        <v>139</v>
      </c>
      <c r="L221" s="48"/>
      <c r="M221" s="217" t="s">
        <v>42</v>
      </c>
      <c r="N221" s="218" t="s">
        <v>52</v>
      </c>
      <c r="O221" s="88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21" t="s">
        <v>140</v>
      </c>
      <c r="AT221" s="221" t="s">
        <v>135</v>
      </c>
      <c r="AU221" s="221" t="s">
        <v>92</v>
      </c>
      <c r="AY221" s="20" t="s">
        <v>132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20" t="s">
        <v>89</v>
      </c>
      <c r="BK221" s="222">
        <f>ROUND(I221*H221,2)</f>
        <v>0</v>
      </c>
      <c r="BL221" s="20" t="s">
        <v>140</v>
      </c>
      <c r="BM221" s="221" t="s">
        <v>285</v>
      </c>
    </row>
    <row r="222" s="2" customFormat="1">
      <c r="A222" s="42"/>
      <c r="B222" s="43"/>
      <c r="C222" s="44"/>
      <c r="D222" s="223" t="s">
        <v>142</v>
      </c>
      <c r="E222" s="44"/>
      <c r="F222" s="224" t="s">
        <v>286</v>
      </c>
      <c r="G222" s="44"/>
      <c r="H222" s="44"/>
      <c r="I222" s="225"/>
      <c r="J222" s="44"/>
      <c r="K222" s="44"/>
      <c r="L222" s="48"/>
      <c r="M222" s="226"/>
      <c r="N222" s="227"/>
      <c r="O222" s="88"/>
      <c r="P222" s="88"/>
      <c r="Q222" s="88"/>
      <c r="R222" s="88"/>
      <c r="S222" s="88"/>
      <c r="T222" s="89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142</v>
      </c>
      <c r="AU222" s="20" t="s">
        <v>92</v>
      </c>
    </row>
    <row r="223" s="2" customFormat="1">
      <c r="A223" s="42"/>
      <c r="B223" s="43"/>
      <c r="C223" s="44"/>
      <c r="D223" s="228" t="s">
        <v>144</v>
      </c>
      <c r="E223" s="44"/>
      <c r="F223" s="229" t="s">
        <v>287</v>
      </c>
      <c r="G223" s="44"/>
      <c r="H223" s="44"/>
      <c r="I223" s="225"/>
      <c r="J223" s="44"/>
      <c r="K223" s="44"/>
      <c r="L223" s="48"/>
      <c r="M223" s="226"/>
      <c r="N223" s="227"/>
      <c r="O223" s="88"/>
      <c r="P223" s="88"/>
      <c r="Q223" s="88"/>
      <c r="R223" s="88"/>
      <c r="S223" s="88"/>
      <c r="T223" s="89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T223" s="20" t="s">
        <v>144</v>
      </c>
      <c r="AU223" s="20" t="s">
        <v>92</v>
      </c>
    </row>
    <row r="224" s="13" customFormat="1">
      <c r="A224" s="13"/>
      <c r="B224" s="230"/>
      <c r="C224" s="231"/>
      <c r="D224" s="223" t="s">
        <v>146</v>
      </c>
      <c r="E224" s="232" t="s">
        <v>42</v>
      </c>
      <c r="F224" s="233" t="s">
        <v>288</v>
      </c>
      <c r="G224" s="231"/>
      <c r="H224" s="232" t="s">
        <v>42</v>
      </c>
      <c r="I224" s="234"/>
      <c r="J224" s="231"/>
      <c r="K224" s="231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146</v>
      </c>
      <c r="AU224" s="239" t="s">
        <v>92</v>
      </c>
      <c r="AV224" s="13" t="s">
        <v>89</v>
      </c>
      <c r="AW224" s="13" t="s">
        <v>40</v>
      </c>
      <c r="AX224" s="13" t="s">
        <v>81</v>
      </c>
      <c r="AY224" s="239" t="s">
        <v>132</v>
      </c>
    </row>
    <row r="225" s="14" customFormat="1">
      <c r="A225" s="14"/>
      <c r="B225" s="240"/>
      <c r="C225" s="241"/>
      <c r="D225" s="223" t="s">
        <v>146</v>
      </c>
      <c r="E225" s="242" t="s">
        <v>42</v>
      </c>
      <c r="F225" s="243" t="s">
        <v>289</v>
      </c>
      <c r="G225" s="241"/>
      <c r="H225" s="244">
        <v>929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146</v>
      </c>
      <c r="AU225" s="250" t="s">
        <v>92</v>
      </c>
      <c r="AV225" s="14" t="s">
        <v>92</v>
      </c>
      <c r="AW225" s="14" t="s">
        <v>40</v>
      </c>
      <c r="AX225" s="14" t="s">
        <v>81</v>
      </c>
      <c r="AY225" s="250" t="s">
        <v>132</v>
      </c>
    </row>
    <row r="226" s="13" customFormat="1">
      <c r="A226" s="13"/>
      <c r="B226" s="230"/>
      <c r="C226" s="231"/>
      <c r="D226" s="223" t="s">
        <v>146</v>
      </c>
      <c r="E226" s="232" t="s">
        <v>42</v>
      </c>
      <c r="F226" s="233" t="s">
        <v>290</v>
      </c>
      <c r="G226" s="231"/>
      <c r="H226" s="232" t="s">
        <v>42</v>
      </c>
      <c r="I226" s="234"/>
      <c r="J226" s="231"/>
      <c r="K226" s="231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146</v>
      </c>
      <c r="AU226" s="239" t="s">
        <v>92</v>
      </c>
      <c r="AV226" s="13" t="s">
        <v>89</v>
      </c>
      <c r="AW226" s="13" t="s">
        <v>40</v>
      </c>
      <c r="AX226" s="13" t="s">
        <v>81</v>
      </c>
      <c r="AY226" s="239" t="s">
        <v>132</v>
      </c>
    </row>
    <row r="227" s="14" customFormat="1">
      <c r="A227" s="14"/>
      <c r="B227" s="240"/>
      <c r="C227" s="241"/>
      <c r="D227" s="223" t="s">
        <v>146</v>
      </c>
      <c r="E227" s="242" t="s">
        <v>42</v>
      </c>
      <c r="F227" s="243" t="s">
        <v>291</v>
      </c>
      <c r="G227" s="241"/>
      <c r="H227" s="244">
        <v>60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146</v>
      </c>
      <c r="AU227" s="250" t="s">
        <v>92</v>
      </c>
      <c r="AV227" s="14" t="s">
        <v>92</v>
      </c>
      <c r="AW227" s="14" t="s">
        <v>40</v>
      </c>
      <c r="AX227" s="14" t="s">
        <v>81</v>
      </c>
      <c r="AY227" s="250" t="s">
        <v>132</v>
      </c>
    </row>
    <row r="228" s="15" customFormat="1">
      <c r="A228" s="15"/>
      <c r="B228" s="251"/>
      <c r="C228" s="252"/>
      <c r="D228" s="223" t="s">
        <v>146</v>
      </c>
      <c r="E228" s="253" t="s">
        <v>42</v>
      </c>
      <c r="F228" s="254" t="s">
        <v>168</v>
      </c>
      <c r="G228" s="252"/>
      <c r="H228" s="255">
        <v>989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1" t="s">
        <v>146</v>
      </c>
      <c r="AU228" s="261" t="s">
        <v>92</v>
      </c>
      <c r="AV228" s="15" t="s">
        <v>140</v>
      </c>
      <c r="AW228" s="15" t="s">
        <v>40</v>
      </c>
      <c r="AX228" s="15" t="s">
        <v>89</v>
      </c>
      <c r="AY228" s="261" t="s">
        <v>132</v>
      </c>
    </row>
    <row r="229" s="2" customFormat="1" ht="21.75" customHeight="1">
      <c r="A229" s="42"/>
      <c r="B229" s="43"/>
      <c r="C229" s="210" t="s">
        <v>292</v>
      </c>
      <c r="D229" s="210" t="s">
        <v>135</v>
      </c>
      <c r="E229" s="211" t="s">
        <v>293</v>
      </c>
      <c r="F229" s="212" t="s">
        <v>294</v>
      </c>
      <c r="G229" s="213" t="s">
        <v>189</v>
      </c>
      <c r="H229" s="214">
        <v>989</v>
      </c>
      <c r="I229" s="215"/>
      <c r="J229" s="216">
        <f>ROUND(I229*H229,2)</f>
        <v>0</v>
      </c>
      <c r="K229" s="212" t="s">
        <v>139</v>
      </c>
      <c r="L229" s="48"/>
      <c r="M229" s="217" t="s">
        <v>42</v>
      </c>
      <c r="N229" s="218" t="s">
        <v>52</v>
      </c>
      <c r="O229" s="88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21" t="s">
        <v>140</v>
      </c>
      <c r="AT229" s="221" t="s">
        <v>135</v>
      </c>
      <c r="AU229" s="221" t="s">
        <v>92</v>
      </c>
      <c r="AY229" s="20" t="s">
        <v>132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20" t="s">
        <v>89</v>
      </c>
      <c r="BK229" s="222">
        <f>ROUND(I229*H229,2)</f>
        <v>0</v>
      </c>
      <c r="BL229" s="20" t="s">
        <v>140</v>
      </c>
      <c r="BM229" s="221" t="s">
        <v>295</v>
      </c>
    </row>
    <row r="230" s="2" customFormat="1">
      <c r="A230" s="42"/>
      <c r="B230" s="43"/>
      <c r="C230" s="44"/>
      <c r="D230" s="223" t="s">
        <v>142</v>
      </c>
      <c r="E230" s="44"/>
      <c r="F230" s="224" t="s">
        <v>296</v>
      </c>
      <c r="G230" s="44"/>
      <c r="H230" s="44"/>
      <c r="I230" s="225"/>
      <c r="J230" s="44"/>
      <c r="K230" s="44"/>
      <c r="L230" s="48"/>
      <c r="M230" s="226"/>
      <c r="N230" s="227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142</v>
      </c>
      <c r="AU230" s="20" t="s">
        <v>92</v>
      </c>
    </row>
    <row r="231" s="2" customFormat="1">
      <c r="A231" s="42"/>
      <c r="B231" s="43"/>
      <c r="C231" s="44"/>
      <c r="D231" s="228" t="s">
        <v>144</v>
      </c>
      <c r="E231" s="44"/>
      <c r="F231" s="229" t="s">
        <v>297</v>
      </c>
      <c r="G231" s="44"/>
      <c r="H231" s="44"/>
      <c r="I231" s="225"/>
      <c r="J231" s="44"/>
      <c r="K231" s="44"/>
      <c r="L231" s="48"/>
      <c r="M231" s="226"/>
      <c r="N231" s="227"/>
      <c r="O231" s="88"/>
      <c r="P231" s="88"/>
      <c r="Q231" s="88"/>
      <c r="R231" s="88"/>
      <c r="S231" s="88"/>
      <c r="T231" s="89"/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T231" s="20" t="s">
        <v>144</v>
      </c>
      <c r="AU231" s="20" t="s">
        <v>92</v>
      </c>
    </row>
    <row r="232" s="13" customFormat="1">
      <c r="A232" s="13"/>
      <c r="B232" s="230"/>
      <c r="C232" s="231"/>
      <c r="D232" s="223" t="s">
        <v>146</v>
      </c>
      <c r="E232" s="232" t="s">
        <v>42</v>
      </c>
      <c r="F232" s="233" t="s">
        <v>298</v>
      </c>
      <c r="G232" s="231"/>
      <c r="H232" s="232" t="s">
        <v>42</v>
      </c>
      <c r="I232" s="234"/>
      <c r="J232" s="231"/>
      <c r="K232" s="231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146</v>
      </c>
      <c r="AU232" s="239" t="s">
        <v>92</v>
      </c>
      <c r="AV232" s="13" t="s">
        <v>89</v>
      </c>
      <c r="AW232" s="13" t="s">
        <v>40</v>
      </c>
      <c r="AX232" s="13" t="s">
        <v>81</v>
      </c>
      <c r="AY232" s="239" t="s">
        <v>132</v>
      </c>
    </row>
    <row r="233" s="14" customFormat="1">
      <c r="A233" s="14"/>
      <c r="B233" s="240"/>
      <c r="C233" s="241"/>
      <c r="D233" s="223" t="s">
        <v>146</v>
      </c>
      <c r="E233" s="242" t="s">
        <v>42</v>
      </c>
      <c r="F233" s="243" t="s">
        <v>289</v>
      </c>
      <c r="G233" s="241"/>
      <c r="H233" s="244">
        <v>929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146</v>
      </c>
      <c r="AU233" s="250" t="s">
        <v>92</v>
      </c>
      <c r="AV233" s="14" t="s">
        <v>92</v>
      </c>
      <c r="AW233" s="14" t="s">
        <v>40</v>
      </c>
      <c r="AX233" s="14" t="s">
        <v>81</v>
      </c>
      <c r="AY233" s="250" t="s">
        <v>132</v>
      </c>
    </row>
    <row r="234" s="13" customFormat="1">
      <c r="A234" s="13"/>
      <c r="B234" s="230"/>
      <c r="C234" s="231"/>
      <c r="D234" s="223" t="s">
        <v>146</v>
      </c>
      <c r="E234" s="232" t="s">
        <v>42</v>
      </c>
      <c r="F234" s="233" t="s">
        <v>299</v>
      </c>
      <c r="G234" s="231"/>
      <c r="H234" s="232" t="s">
        <v>42</v>
      </c>
      <c r="I234" s="234"/>
      <c r="J234" s="231"/>
      <c r="K234" s="231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146</v>
      </c>
      <c r="AU234" s="239" t="s">
        <v>92</v>
      </c>
      <c r="AV234" s="13" t="s">
        <v>89</v>
      </c>
      <c r="AW234" s="13" t="s">
        <v>40</v>
      </c>
      <c r="AX234" s="13" t="s">
        <v>81</v>
      </c>
      <c r="AY234" s="239" t="s">
        <v>132</v>
      </c>
    </row>
    <row r="235" s="14" customFormat="1">
      <c r="A235" s="14"/>
      <c r="B235" s="240"/>
      <c r="C235" s="241"/>
      <c r="D235" s="223" t="s">
        <v>146</v>
      </c>
      <c r="E235" s="242" t="s">
        <v>42</v>
      </c>
      <c r="F235" s="243" t="s">
        <v>291</v>
      </c>
      <c r="G235" s="241"/>
      <c r="H235" s="244">
        <v>60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146</v>
      </c>
      <c r="AU235" s="250" t="s">
        <v>92</v>
      </c>
      <c r="AV235" s="14" t="s">
        <v>92</v>
      </c>
      <c r="AW235" s="14" t="s">
        <v>40</v>
      </c>
      <c r="AX235" s="14" t="s">
        <v>81</v>
      </c>
      <c r="AY235" s="250" t="s">
        <v>132</v>
      </c>
    </row>
    <row r="236" s="15" customFormat="1">
      <c r="A236" s="15"/>
      <c r="B236" s="251"/>
      <c r="C236" s="252"/>
      <c r="D236" s="223" t="s">
        <v>146</v>
      </c>
      <c r="E236" s="253" t="s">
        <v>42</v>
      </c>
      <c r="F236" s="254" t="s">
        <v>168</v>
      </c>
      <c r="G236" s="252"/>
      <c r="H236" s="255">
        <v>989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1" t="s">
        <v>146</v>
      </c>
      <c r="AU236" s="261" t="s">
        <v>92</v>
      </c>
      <c r="AV236" s="15" t="s">
        <v>140</v>
      </c>
      <c r="AW236" s="15" t="s">
        <v>40</v>
      </c>
      <c r="AX236" s="15" t="s">
        <v>89</v>
      </c>
      <c r="AY236" s="261" t="s">
        <v>132</v>
      </c>
    </row>
    <row r="237" s="2" customFormat="1" ht="24.15" customHeight="1">
      <c r="A237" s="42"/>
      <c r="B237" s="43"/>
      <c r="C237" s="210" t="s">
        <v>300</v>
      </c>
      <c r="D237" s="210" t="s">
        <v>135</v>
      </c>
      <c r="E237" s="211" t="s">
        <v>301</v>
      </c>
      <c r="F237" s="212" t="s">
        <v>302</v>
      </c>
      <c r="G237" s="213" t="s">
        <v>189</v>
      </c>
      <c r="H237" s="214">
        <v>989</v>
      </c>
      <c r="I237" s="215"/>
      <c r="J237" s="216">
        <f>ROUND(I237*H237,2)</f>
        <v>0</v>
      </c>
      <c r="K237" s="212" t="s">
        <v>139</v>
      </c>
      <c r="L237" s="48"/>
      <c r="M237" s="217" t="s">
        <v>42</v>
      </c>
      <c r="N237" s="218" t="s">
        <v>52</v>
      </c>
      <c r="O237" s="88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R237" s="221" t="s">
        <v>140</v>
      </c>
      <c r="AT237" s="221" t="s">
        <v>135</v>
      </c>
      <c r="AU237" s="221" t="s">
        <v>92</v>
      </c>
      <c r="AY237" s="20" t="s">
        <v>132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20" t="s">
        <v>89</v>
      </c>
      <c r="BK237" s="222">
        <f>ROUND(I237*H237,2)</f>
        <v>0</v>
      </c>
      <c r="BL237" s="20" t="s">
        <v>140</v>
      </c>
      <c r="BM237" s="221" t="s">
        <v>303</v>
      </c>
    </row>
    <row r="238" s="2" customFormat="1">
      <c r="A238" s="42"/>
      <c r="B238" s="43"/>
      <c r="C238" s="44"/>
      <c r="D238" s="223" t="s">
        <v>142</v>
      </c>
      <c r="E238" s="44"/>
      <c r="F238" s="224" t="s">
        <v>304</v>
      </c>
      <c r="G238" s="44"/>
      <c r="H238" s="44"/>
      <c r="I238" s="225"/>
      <c r="J238" s="44"/>
      <c r="K238" s="44"/>
      <c r="L238" s="48"/>
      <c r="M238" s="226"/>
      <c r="N238" s="227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0" t="s">
        <v>142</v>
      </c>
      <c r="AU238" s="20" t="s">
        <v>92</v>
      </c>
    </row>
    <row r="239" s="2" customFormat="1">
      <c r="A239" s="42"/>
      <c r="B239" s="43"/>
      <c r="C239" s="44"/>
      <c r="D239" s="228" t="s">
        <v>144</v>
      </c>
      <c r="E239" s="44"/>
      <c r="F239" s="229" t="s">
        <v>305</v>
      </c>
      <c r="G239" s="44"/>
      <c r="H239" s="44"/>
      <c r="I239" s="225"/>
      <c r="J239" s="44"/>
      <c r="K239" s="44"/>
      <c r="L239" s="48"/>
      <c r="M239" s="226"/>
      <c r="N239" s="227"/>
      <c r="O239" s="88"/>
      <c r="P239" s="88"/>
      <c r="Q239" s="88"/>
      <c r="R239" s="88"/>
      <c r="S239" s="88"/>
      <c r="T239" s="89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T239" s="20" t="s">
        <v>144</v>
      </c>
      <c r="AU239" s="20" t="s">
        <v>92</v>
      </c>
    </row>
    <row r="240" s="13" customFormat="1">
      <c r="A240" s="13"/>
      <c r="B240" s="230"/>
      <c r="C240" s="231"/>
      <c r="D240" s="223" t="s">
        <v>146</v>
      </c>
      <c r="E240" s="232" t="s">
        <v>42</v>
      </c>
      <c r="F240" s="233" t="s">
        <v>306</v>
      </c>
      <c r="G240" s="231"/>
      <c r="H240" s="232" t="s">
        <v>42</v>
      </c>
      <c r="I240" s="234"/>
      <c r="J240" s="231"/>
      <c r="K240" s="231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146</v>
      </c>
      <c r="AU240" s="239" t="s">
        <v>92</v>
      </c>
      <c r="AV240" s="13" t="s">
        <v>89</v>
      </c>
      <c r="AW240" s="13" t="s">
        <v>40</v>
      </c>
      <c r="AX240" s="13" t="s">
        <v>81</v>
      </c>
      <c r="AY240" s="239" t="s">
        <v>132</v>
      </c>
    </row>
    <row r="241" s="14" customFormat="1">
      <c r="A241" s="14"/>
      <c r="B241" s="240"/>
      <c r="C241" s="241"/>
      <c r="D241" s="223" t="s">
        <v>146</v>
      </c>
      <c r="E241" s="242" t="s">
        <v>42</v>
      </c>
      <c r="F241" s="243" t="s">
        <v>289</v>
      </c>
      <c r="G241" s="241"/>
      <c r="H241" s="244">
        <v>929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146</v>
      </c>
      <c r="AU241" s="250" t="s">
        <v>92</v>
      </c>
      <c r="AV241" s="14" t="s">
        <v>92</v>
      </c>
      <c r="AW241" s="14" t="s">
        <v>40</v>
      </c>
      <c r="AX241" s="14" t="s">
        <v>81</v>
      </c>
      <c r="AY241" s="250" t="s">
        <v>132</v>
      </c>
    </row>
    <row r="242" s="13" customFormat="1">
      <c r="A242" s="13"/>
      <c r="B242" s="230"/>
      <c r="C242" s="231"/>
      <c r="D242" s="223" t="s">
        <v>146</v>
      </c>
      <c r="E242" s="232" t="s">
        <v>42</v>
      </c>
      <c r="F242" s="233" t="s">
        <v>307</v>
      </c>
      <c r="G242" s="231"/>
      <c r="H242" s="232" t="s">
        <v>42</v>
      </c>
      <c r="I242" s="234"/>
      <c r="J242" s="231"/>
      <c r="K242" s="231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146</v>
      </c>
      <c r="AU242" s="239" t="s">
        <v>92</v>
      </c>
      <c r="AV242" s="13" t="s">
        <v>89</v>
      </c>
      <c r="AW242" s="13" t="s">
        <v>40</v>
      </c>
      <c r="AX242" s="13" t="s">
        <v>81</v>
      </c>
      <c r="AY242" s="239" t="s">
        <v>132</v>
      </c>
    </row>
    <row r="243" s="14" customFormat="1">
      <c r="A243" s="14"/>
      <c r="B243" s="240"/>
      <c r="C243" s="241"/>
      <c r="D243" s="223" t="s">
        <v>146</v>
      </c>
      <c r="E243" s="242" t="s">
        <v>42</v>
      </c>
      <c r="F243" s="243" t="s">
        <v>291</v>
      </c>
      <c r="G243" s="241"/>
      <c r="H243" s="244">
        <v>60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146</v>
      </c>
      <c r="AU243" s="250" t="s">
        <v>92</v>
      </c>
      <c r="AV243" s="14" t="s">
        <v>92</v>
      </c>
      <c r="AW243" s="14" t="s">
        <v>40</v>
      </c>
      <c r="AX243" s="14" t="s">
        <v>81</v>
      </c>
      <c r="AY243" s="250" t="s">
        <v>132</v>
      </c>
    </row>
    <row r="244" s="15" customFormat="1">
      <c r="A244" s="15"/>
      <c r="B244" s="251"/>
      <c r="C244" s="252"/>
      <c r="D244" s="223" t="s">
        <v>146</v>
      </c>
      <c r="E244" s="253" t="s">
        <v>42</v>
      </c>
      <c r="F244" s="254" t="s">
        <v>168</v>
      </c>
      <c r="G244" s="252"/>
      <c r="H244" s="255">
        <v>989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1" t="s">
        <v>146</v>
      </c>
      <c r="AU244" s="261" t="s">
        <v>92</v>
      </c>
      <c r="AV244" s="15" t="s">
        <v>140</v>
      </c>
      <c r="AW244" s="15" t="s">
        <v>40</v>
      </c>
      <c r="AX244" s="15" t="s">
        <v>89</v>
      </c>
      <c r="AY244" s="261" t="s">
        <v>132</v>
      </c>
    </row>
    <row r="245" s="2" customFormat="1" ht="24.15" customHeight="1">
      <c r="A245" s="42"/>
      <c r="B245" s="43"/>
      <c r="C245" s="210" t="s">
        <v>308</v>
      </c>
      <c r="D245" s="210" t="s">
        <v>135</v>
      </c>
      <c r="E245" s="211" t="s">
        <v>309</v>
      </c>
      <c r="F245" s="212" t="s">
        <v>310</v>
      </c>
      <c r="G245" s="213" t="s">
        <v>311</v>
      </c>
      <c r="H245" s="214">
        <v>28.5</v>
      </c>
      <c r="I245" s="215"/>
      <c r="J245" s="216">
        <f>ROUND(I245*H245,2)</f>
        <v>0</v>
      </c>
      <c r="K245" s="212" t="s">
        <v>139</v>
      </c>
      <c r="L245" s="48"/>
      <c r="M245" s="217" t="s">
        <v>42</v>
      </c>
      <c r="N245" s="218" t="s">
        <v>52</v>
      </c>
      <c r="O245" s="88"/>
      <c r="P245" s="219">
        <f>O245*H245</f>
        <v>0</v>
      </c>
      <c r="Q245" s="219">
        <v>0.00027999999999999998</v>
      </c>
      <c r="R245" s="219">
        <f>Q245*H245</f>
        <v>0.0079799999999999992</v>
      </c>
      <c r="S245" s="219">
        <v>0</v>
      </c>
      <c r="T245" s="220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21" t="s">
        <v>140</v>
      </c>
      <c r="AT245" s="221" t="s">
        <v>135</v>
      </c>
      <c r="AU245" s="221" t="s">
        <v>92</v>
      </c>
      <c r="AY245" s="20" t="s">
        <v>132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20" t="s">
        <v>89</v>
      </c>
      <c r="BK245" s="222">
        <f>ROUND(I245*H245,2)</f>
        <v>0</v>
      </c>
      <c r="BL245" s="20" t="s">
        <v>140</v>
      </c>
      <c r="BM245" s="221" t="s">
        <v>312</v>
      </c>
    </row>
    <row r="246" s="2" customFormat="1">
      <c r="A246" s="42"/>
      <c r="B246" s="43"/>
      <c r="C246" s="44"/>
      <c r="D246" s="223" t="s">
        <v>142</v>
      </c>
      <c r="E246" s="44"/>
      <c r="F246" s="224" t="s">
        <v>313</v>
      </c>
      <c r="G246" s="44"/>
      <c r="H246" s="44"/>
      <c r="I246" s="225"/>
      <c r="J246" s="44"/>
      <c r="K246" s="44"/>
      <c r="L246" s="48"/>
      <c r="M246" s="226"/>
      <c r="N246" s="227"/>
      <c r="O246" s="88"/>
      <c r="P246" s="88"/>
      <c r="Q246" s="88"/>
      <c r="R246" s="88"/>
      <c r="S246" s="88"/>
      <c r="T246" s="89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T246" s="20" t="s">
        <v>142</v>
      </c>
      <c r="AU246" s="20" t="s">
        <v>92</v>
      </c>
    </row>
    <row r="247" s="2" customFormat="1">
      <c r="A247" s="42"/>
      <c r="B247" s="43"/>
      <c r="C247" s="44"/>
      <c r="D247" s="228" t="s">
        <v>144</v>
      </c>
      <c r="E247" s="44"/>
      <c r="F247" s="229" t="s">
        <v>314</v>
      </c>
      <c r="G247" s="44"/>
      <c r="H247" s="44"/>
      <c r="I247" s="225"/>
      <c r="J247" s="44"/>
      <c r="K247" s="44"/>
      <c r="L247" s="48"/>
      <c r="M247" s="226"/>
      <c r="N247" s="227"/>
      <c r="O247" s="88"/>
      <c r="P247" s="88"/>
      <c r="Q247" s="88"/>
      <c r="R247" s="88"/>
      <c r="S247" s="88"/>
      <c r="T247" s="89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T247" s="20" t="s">
        <v>144</v>
      </c>
      <c r="AU247" s="20" t="s">
        <v>92</v>
      </c>
    </row>
    <row r="248" s="13" customFormat="1">
      <c r="A248" s="13"/>
      <c r="B248" s="230"/>
      <c r="C248" s="231"/>
      <c r="D248" s="223" t="s">
        <v>146</v>
      </c>
      <c r="E248" s="232" t="s">
        <v>42</v>
      </c>
      <c r="F248" s="233" t="s">
        <v>315</v>
      </c>
      <c r="G248" s="231"/>
      <c r="H248" s="232" t="s">
        <v>42</v>
      </c>
      <c r="I248" s="234"/>
      <c r="J248" s="231"/>
      <c r="K248" s="231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146</v>
      </c>
      <c r="AU248" s="239" t="s">
        <v>92</v>
      </c>
      <c r="AV248" s="13" t="s">
        <v>89</v>
      </c>
      <c r="AW248" s="13" t="s">
        <v>40</v>
      </c>
      <c r="AX248" s="13" t="s">
        <v>81</v>
      </c>
      <c r="AY248" s="239" t="s">
        <v>132</v>
      </c>
    </row>
    <row r="249" s="14" customFormat="1">
      <c r="A249" s="14"/>
      <c r="B249" s="240"/>
      <c r="C249" s="241"/>
      <c r="D249" s="223" t="s">
        <v>146</v>
      </c>
      <c r="E249" s="242" t="s">
        <v>42</v>
      </c>
      <c r="F249" s="243" t="s">
        <v>316</v>
      </c>
      <c r="G249" s="241"/>
      <c r="H249" s="244">
        <v>28.5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146</v>
      </c>
      <c r="AU249" s="250" t="s">
        <v>92</v>
      </c>
      <c r="AV249" s="14" t="s">
        <v>92</v>
      </c>
      <c r="AW249" s="14" t="s">
        <v>40</v>
      </c>
      <c r="AX249" s="14" t="s">
        <v>81</v>
      </c>
      <c r="AY249" s="250" t="s">
        <v>132</v>
      </c>
    </row>
    <row r="250" s="15" customFormat="1">
      <c r="A250" s="15"/>
      <c r="B250" s="251"/>
      <c r="C250" s="252"/>
      <c r="D250" s="223" t="s">
        <v>146</v>
      </c>
      <c r="E250" s="253" t="s">
        <v>42</v>
      </c>
      <c r="F250" s="254" t="s">
        <v>168</v>
      </c>
      <c r="G250" s="252"/>
      <c r="H250" s="255">
        <v>28.5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1" t="s">
        <v>146</v>
      </c>
      <c r="AU250" s="261" t="s">
        <v>92</v>
      </c>
      <c r="AV250" s="15" t="s">
        <v>140</v>
      </c>
      <c r="AW250" s="15" t="s">
        <v>4</v>
      </c>
      <c r="AX250" s="15" t="s">
        <v>89</v>
      </c>
      <c r="AY250" s="261" t="s">
        <v>132</v>
      </c>
    </row>
    <row r="251" s="2" customFormat="1" ht="16.5" customHeight="1">
      <c r="A251" s="42"/>
      <c r="B251" s="43"/>
      <c r="C251" s="210" t="s">
        <v>317</v>
      </c>
      <c r="D251" s="210" t="s">
        <v>135</v>
      </c>
      <c r="E251" s="211" t="s">
        <v>318</v>
      </c>
      <c r="F251" s="212" t="s">
        <v>319</v>
      </c>
      <c r="G251" s="213" t="s">
        <v>189</v>
      </c>
      <c r="H251" s="214">
        <v>996</v>
      </c>
      <c r="I251" s="215"/>
      <c r="J251" s="216">
        <f>ROUND(I251*H251,2)</f>
        <v>0</v>
      </c>
      <c r="K251" s="212" t="s">
        <v>139</v>
      </c>
      <c r="L251" s="48"/>
      <c r="M251" s="217" t="s">
        <v>42</v>
      </c>
      <c r="N251" s="218" t="s">
        <v>52</v>
      </c>
      <c r="O251" s="88"/>
      <c r="P251" s="219">
        <f>O251*H251</f>
        <v>0</v>
      </c>
      <c r="Q251" s="219">
        <v>0</v>
      </c>
      <c r="R251" s="219">
        <f>Q251*H251</f>
        <v>0</v>
      </c>
      <c r="S251" s="219">
        <v>0.01</v>
      </c>
      <c r="T251" s="220">
        <f>S251*H251</f>
        <v>9.9600000000000009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21" t="s">
        <v>140</v>
      </c>
      <c r="AT251" s="221" t="s">
        <v>135</v>
      </c>
      <c r="AU251" s="221" t="s">
        <v>92</v>
      </c>
      <c r="AY251" s="20" t="s">
        <v>132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20" t="s">
        <v>89</v>
      </c>
      <c r="BK251" s="222">
        <f>ROUND(I251*H251,2)</f>
        <v>0</v>
      </c>
      <c r="BL251" s="20" t="s">
        <v>140</v>
      </c>
      <c r="BM251" s="221" t="s">
        <v>320</v>
      </c>
    </row>
    <row r="252" s="2" customFormat="1">
      <c r="A252" s="42"/>
      <c r="B252" s="43"/>
      <c r="C252" s="44"/>
      <c r="D252" s="223" t="s">
        <v>142</v>
      </c>
      <c r="E252" s="44"/>
      <c r="F252" s="224" t="s">
        <v>321</v>
      </c>
      <c r="G252" s="44"/>
      <c r="H252" s="44"/>
      <c r="I252" s="225"/>
      <c r="J252" s="44"/>
      <c r="K252" s="44"/>
      <c r="L252" s="48"/>
      <c r="M252" s="226"/>
      <c r="N252" s="227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142</v>
      </c>
      <c r="AU252" s="20" t="s">
        <v>92</v>
      </c>
    </row>
    <row r="253" s="2" customFormat="1">
      <c r="A253" s="42"/>
      <c r="B253" s="43"/>
      <c r="C253" s="44"/>
      <c r="D253" s="228" t="s">
        <v>144</v>
      </c>
      <c r="E253" s="44"/>
      <c r="F253" s="229" t="s">
        <v>322</v>
      </c>
      <c r="G253" s="44"/>
      <c r="H253" s="44"/>
      <c r="I253" s="225"/>
      <c r="J253" s="44"/>
      <c r="K253" s="44"/>
      <c r="L253" s="48"/>
      <c r="M253" s="226"/>
      <c r="N253" s="227"/>
      <c r="O253" s="88"/>
      <c r="P253" s="88"/>
      <c r="Q253" s="88"/>
      <c r="R253" s="88"/>
      <c r="S253" s="88"/>
      <c r="T253" s="89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T253" s="20" t="s">
        <v>144</v>
      </c>
      <c r="AU253" s="20" t="s">
        <v>92</v>
      </c>
    </row>
    <row r="254" s="13" customFormat="1">
      <c r="A254" s="13"/>
      <c r="B254" s="230"/>
      <c r="C254" s="231"/>
      <c r="D254" s="223" t="s">
        <v>146</v>
      </c>
      <c r="E254" s="232" t="s">
        <v>42</v>
      </c>
      <c r="F254" s="233" t="s">
        <v>323</v>
      </c>
      <c r="G254" s="231"/>
      <c r="H254" s="232" t="s">
        <v>42</v>
      </c>
      <c r="I254" s="234"/>
      <c r="J254" s="231"/>
      <c r="K254" s="231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146</v>
      </c>
      <c r="AU254" s="239" t="s">
        <v>92</v>
      </c>
      <c r="AV254" s="13" t="s">
        <v>89</v>
      </c>
      <c r="AW254" s="13" t="s">
        <v>40</v>
      </c>
      <c r="AX254" s="13" t="s">
        <v>81</v>
      </c>
      <c r="AY254" s="239" t="s">
        <v>132</v>
      </c>
    </row>
    <row r="255" s="14" customFormat="1">
      <c r="A255" s="14"/>
      <c r="B255" s="240"/>
      <c r="C255" s="241"/>
      <c r="D255" s="223" t="s">
        <v>146</v>
      </c>
      <c r="E255" s="242" t="s">
        <v>42</v>
      </c>
      <c r="F255" s="243" t="s">
        <v>324</v>
      </c>
      <c r="G255" s="241"/>
      <c r="H255" s="244">
        <v>996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146</v>
      </c>
      <c r="AU255" s="250" t="s">
        <v>92</v>
      </c>
      <c r="AV255" s="14" t="s">
        <v>92</v>
      </c>
      <c r="AW255" s="14" t="s">
        <v>40</v>
      </c>
      <c r="AX255" s="14" t="s">
        <v>89</v>
      </c>
      <c r="AY255" s="250" t="s">
        <v>132</v>
      </c>
    </row>
    <row r="256" s="2" customFormat="1" ht="24.15" customHeight="1">
      <c r="A256" s="42"/>
      <c r="B256" s="43"/>
      <c r="C256" s="210" t="s">
        <v>325</v>
      </c>
      <c r="D256" s="210" t="s">
        <v>135</v>
      </c>
      <c r="E256" s="211" t="s">
        <v>326</v>
      </c>
      <c r="F256" s="212" t="s">
        <v>327</v>
      </c>
      <c r="G256" s="213" t="s">
        <v>189</v>
      </c>
      <c r="H256" s="214">
        <v>996</v>
      </c>
      <c r="I256" s="215"/>
      <c r="J256" s="216">
        <f>ROUND(I256*H256,2)</f>
        <v>0</v>
      </c>
      <c r="K256" s="212" t="s">
        <v>139</v>
      </c>
      <c r="L256" s="48"/>
      <c r="M256" s="217" t="s">
        <v>42</v>
      </c>
      <c r="N256" s="218" t="s">
        <v>52</v>
      </c>
      <c r="O256" s="88"/>
      <c r="P256" s="219">
        <f>O256*H256</f>
        <v>0</v>
      </c>
      <c r="Q256" s="219">
        <v>0</v>
      </c>
      <c r="R256" s="219">
        <f>Q256*H256</f>
        <v>0</v>
      </c>
      <c r="S256" s="219">
        <v>0.02</v>
      </c>
      <c r="T256" s="220">
        <f>S256*H256</f>
        <v>19.920000000000002</v>
      </c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R256" s="221" t="s">
        <v>140</v>
      </c>
      <c r="AT256" s="221" t="s">
        <v>135</v>
      </c>
      <c r="AU256" s="221" t="s">
        <v>92</v>
      </c>
      <c r="AY256" s="20" t="s">
        <v>132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20" t="s">
        <v>89</v>
      </c>
      <c r="BK256" s="222">
        <f>ROUND(I256*H256,2)</f>
        <v>0</v>
      </c>
      <c r="BL256" s="20" t="s">
        <v>140</v>
      </c>
      <c r="BM256" s="221" t="s">
        <v>328</v>
      </c>
    </row>
    <row r="257" s="2" customFormat="1">
      <c r="A257" s="42"/>
      <c r="B257" s="43"/>
      <c r="C257" s="44"/>
      <c r="D257" s="223" t="s">
        <v>142</v>
      </c>
      <c r="E257" s="44"/>
      <c r="F257" s="224" t="s">
        <v>329</v>
      </c>
      <c r="G257" s="44"/>
      <c r="H257" s="44"/>
      <c r="I257" s="225"/>
      <c r="J257" s="44"/>
      <c r="K257" s="44"/>
      <c r="L257" s="48"/>
      <c r="M257" s="226"/>
      <c r="N257" s="227"/>
      <c r="O257" s="88"/>
      <c r="P257" s="88"/>
      <c r="Q257" s="88"/>
      <c r="R257" s="88"/>
      <c r="S257" s="88"/>
      <c r="T257" s="89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T257" s="20" t="s">
        <v>142</v>
      </c>
      <c r="AU257" s="20" t="s">
        <v>92</v>
      </c>
    </row>
    <row r="258" s="2" customFormat="1">
      <c r="A258" s="42"/>
      <c r="B258" s="43"/>
      <c r="C258" s="44"/>
      <c r="D258" s="228" t="s">
        <v>144</v>
      </c>
      <c r="E258" s="44"/>
      <c r="F258" s="229" t="s">
        <v>330</v>
      </c>
      <c r="G258" s="44"/>
      <c r="H258" s="44"/>
      <c r="I258" s="225"/>
      <c r="J258" s="44"/>
      <c r="K258" s="44"/>
      <c r="L258" s="48"/>
      <c r="M258" s="226"/>
      <c r="N258" s="227"/>
      <c r="O258" s="88"/>
      <c r="P258" s="88"/>
      <c r="Q258" s="88"/>
      <c r="R258" s="88"/>
      <c r="S258" s="88"/>
      <c r="T258" s="89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T258" s="20" t="s">
        <v>144</v>
      </c>
      <c r="AU258" s="20" t="s">
        <v>92</v>
      </c>
    </row>
    <row r="259" s="13" customFormat="1">
      <c r="A259" s="13"/>
      <c r="B259" s="230"/>
      <c r="C259" s="231"/>
      <c r="D259" s="223" t="s">
        <v>146</v>
      </c>
      <c r="E259" s="232" t="s">
        <v>42</v>
      </c>
      <c r="F259" s="233" t="s">
        <v>323</v>
      </c>
      <c r="G259" s="231"/>
      <c r="H259" s="232" t="s">
        <v>42</v>
      </c>
      <c r="I259" s="234"/>
      <c r="J259" s="231"/>
      <c r="K259" s="231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146</v>
      </c>
      <c r="AU259" s="239" t="s">
        <v>92</v>
      </c>
      <c r="AV259" s="13" t="s">
        <v>89</v>
      </c>
      <c r="AW259" s="13" t="s">
        <v>40</v>
      </c>
      <c r="AX259" s="13" t="s">
        <v>81</v>
      </c>
      <c r="AY259" s="239" t="s">
        <v>132</v>
      </c>
    </row>
    <row r="260" s="14" customFormat="1">
      <c r="A260" s="14"/>
      <c r="B260" s="240"/>
      <c r="C260" s="241"/>
      <c r="D260" s="223" t="s">
        <v>146</v>
      </c>
      <c r="E260" s="242" t="s">
        <v>42</v>
      </c>
      <c r="F260" s="243" t="s">
        <v>324</v>
      </c>
      <c r="G260" s="241"/>
      <c r="H260" s="244">
        <v>996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146</v>
      </c>
      <c r="AU260" s="250" t="s">
        <v>92</v>
      </c>
      <c r="AV260" s="14" t="s">
        <v>92</v>
      </c>
      <c r="AW260" s="14" t="s">
        <v>40</v>
      </c>
      <c r="AX260" s="14" t="s">
        <v>81</v>
      </c>
      <c r="AY260" s="250" t="s">
        <v>132</v>
      </c>
    </row>
    <row r="261" s="15" customFormat="1">
      <c r="A261" s="15"/>
      <c r="B261" s="251"/>
      <c r="C261" s="252"/>
      <c r="D261" s="223" t="s">
        <v>146</v>
      </c>
      <c r="E261" s="253" t="s">
        <v>42</v>
      </c>
      <c r="F261" s="254" t="s">
        <v>168</v>
      </c>
      <c r="G261" s="252"/>
      <c r="H261" s="255">
        <v>996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1" t="s">
        <v>146</v>
      </c>
      <c r="AU261" s="261" t="s">
        <v>92</v>
      </c>
      <c r="AV261" s="15" t="s">
        <v>140</v>
      </c>
      <c r="AW261" s="15" t="s">
        <v>40</v>
      </c>
      <c r="AX261" s="15" t="s">
        <v>89</v>
      </c>
      <c r="AY261" s="261" t="s">
        <v>132</v>
      </c>
    </row>
    <row r="262" s="2" customFormat="1" ht="33" customHeight="1">
      <c r="A262" s="42"/>
      <c r="B262" s="43"/>
      <c r="C262" s="210" t="s">
        <v>331</v>
      </c>
      <c r="D262" s="210" t="s">
        <v>135</v>
      </c>
      <c r="E262" s="211" t="s">
        <v>332</v>
      </c>
      <c r="F262" s="212" t="s">
        <v>333</v>
      </c>
      <c r="G262" s="213" t="s">
        <v>181</v>
      </c>
      <c r="H262" s="214">
        <v>228.191</v>
      </c>
      <c r="I262" s="215"/>
      <c r="J262" s="216">
        <f>ROUND(I262*H262,2)</f>
        <v>0</v>
      </c>
      <c r="K262" s="212" t="s">
        <v>139</v>
      </c>
      <c r="L262" s="48"/>
      <c r="M262" s="217" t="s">
        <v>42</v>
      </c>
      <c r="N262" s="218" t="s">
        <v>52</v>
      </c>
      <c r="O262" s="88"/>
      <c r="P262" s="219">
        <f>O262*H262</f>
        <v>0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R262" s="221" t="s">
        <v>140</v>
      </c>
      <c r="AT262" s="221" t="s">
        <v>135</v>
      </c>
      <c r="AU262" s="221" t="s">
        <v>92</v>
      </c>
      <c r="AY262" s="20" t="s">
        <v>132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20" t="s">
        <v>89</v>
      </c>
      <c r="BK262" s="222">
        <f>ROUND(I262*H262,2)</f>
        <v>0</v>
      </c>
      <c r="BL262" s="20" t="s">
        <v>140</v>
      </c>
      <c r="BM262" s="221" t="s">
        <v>334</v>
      </c>
    </row>
    <row r="263" s="2" customFormat="1">
      <c r="A263" s="42"/>
      <c r="B263" s="43"/>
      <c r="C263" s="44"/>
      <c r="D263" s="223" t="s">
        <v>142</v>
      </c>
      <c r="E263" s="44"/>
      <c r="F263" s="224" t="s">
        <v>335</v>
      </c>
      <c r="G263" s="44"/>
      <c r="H263" s="44"/>
      <c r="I263" s="225"/>
      <c r="J263" s="44"/>
      <c r="K263" s="44"/>
      <c r="L263" s="48"/>
      <c r="M263" s="226"/>
      <c r="N263" s="227"/>
      <c r="O263" s="88"/>
      <c r="P263" s="88"/>
      <c r="Q263" s="88"/>
      <c r="R263" s="88"/>
      <c r="S263" s="88"/>
      <c r="T263" s="89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T263" s="20" t="s">
        <v>142</v>
      </c>
      <c r="AU263" s="20" t="s">
        <v>92</v>
      </c>
    </row>
    <row r="264" s="2" customFormat="1">
      <c r="A264" s="42"/>
      <c r="B264" s="43"/>
      <c r="C264" s="44"/>
      <c r="D264" s="228" t="s">
        <v>144</v>
      </c>
      <c r="E264" s="44"/>
      <c r="F264" s="229" t="s">
        <v>336</v>
      </c>
      <c r="G264" s="44"/>
      <c r="H264" s="44"/>
      <c r="I264" s="225"/>
      <c r="J264" s="44"/>
      <c r="K264" s="44"/>
      <c r="L264" s="48"/>
      <c r="M264" s="226"/>
      <c r="N264" s="227"/>
      <c r="O264" s="88"/>
      <c r="P264" s="88"/>
      <c r="Q264" s="88"/>
      <c r="R264" s="88"/>
      <c r="S264" s="88"/>
      <c r="T264" s="89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T264" s="20" t="s">
        <v>144</v>
      </c>
      <c r="AU264" s="20" t="s">
        <v>92</v>
      </c>
    </row>
    <row r="265" s="12" customFormat="1" ht="22.8" customHeight="1">
      <c r="A265" s="12"/>
      <c r="B265" s="194"/>
      <c r="C265" s="195"/>
      <c r="D265" s="196" t="s">
        <v>80</v>
      </c>
      <c r="E265" s="208" t="s">
        <v>337</v>
      </c>
      <c r="F265" s="208" t="s">
        <v>338</v>
      </c>
      <c r="G265" s="195"/>
      <c r="H265" s="195"/>
      <c r="I265" s="198"/>
      <c r="J265" s="209">
        <f>BK265</f>
        <v>0</v>
      </c>
      <c r="K265" s="195"/>
      <c r="L265" s="200"/>
      <c r="M265" s="201"/>
      <c r="N265" s="202"/>
      <c r="O265" s="202"/>
      <c r="P265" s="203">
        <f>SUM(P266:P367)</f>
        <v>0</v>
      </c>
      <c r="Q265" s="202"/>
      <c r="R265" s="203">
        <f>SUM(R266:R367)</f>
        <v>339.0183785399999</v>
      </c>
      <c r="S265" s="202"/>
      <c r="T265" s="204">
        <f>SUM(T266:T367)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5" t="s">
        <v>89</v>
      </c>
      <c r="AT265" s="206" t="s">
        <v>80</v>
      </c>
      <c r="AU265" s="206" t="s">
        <v>89</v>
      </c>
      <c r="AY265" s="205" t="s">
        <v>132</v>
      </c>
      <c r="BK265" s="207">
        <f>SUM(BK266:BK367)</f>
        <v>0</v>
      </c>
    </row>
    <row r="266" s="2" customFormat="1" ht="24.15" customHeight="1">
      <c r="A266" s="42"/>
      <c r="B266" s="43"/>
      <c r="C266" s="210" t="s">
        <v>339</v>
      </c>
      <c r="D266" s="210" t="s">
        <v>135</v>
      </c>
      <c r="E266" s="211" t="s">
        <v>340</v>
      </c>
      <c r="F266" s="212" t="s">
        <v>341</v>
      </c>
      <c r="G266" s="213" t="s">
        <v>189</v>
      </c>
      <c r="H266" s="214">
        <v>30.899999999999999</v>
      </c>
      <c r="I266" s="215"/>
      <c r="J266" s="216">
        <f>ROUND(I266*H266,2)</f>
        <v>0</v>
      </c>
      <c r="K266" s="212" t="s">
        <v>139</v>
      </c>
      <c r="L266" s="48"/>
      <c r="M266" s="217" t="s">
        <v>42</v>
      </c>
      <c r="N266" s="218" t="s">
        <v>52</v>
      </c>
      <c r="O266" s="88"/>
      <c r="P266" s="219">
        <f>O266*H266</f>
        <v>0</v>
      </c>
      <c r="Q266" s="219">
        <v>0.089219999999999994</v>
      </c>
      <c r="R266" s="219">
        <f>Q266*H266</f>
        <v>2.7568979999999996</v>
      </c>
      <c r="S266" s="219">
        <v>0</v>
      </c>
      <c r="T266" s="220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21" t="s">
        <v>140</v>
      </c>
      <c r="AT266" s="221" t="s">
        <v>135</v>
      </c>
      <c r="AU266" s="221" t="s">
        <v>92</v>
      </c>
      <c r="AY266" s="20" t="s">
        <v>132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20" t="s">
        <v>89</v>
      </c>
      <c r="BK266" s="222">
        <f>ROUND(I266*H266,2)</f>
        <v>0</v>
      </c>
      <c r="BL266" s="20" t="s">
        <v>140</v>
      </c>
      <c r="BM266" s="221" t="s">
        <v>342</v>
      </c>
    </row>
    <row r="267" s="2" customFormat="1">
      <c r="A267" s="42"/>
      <c r="B267" s="43"/>
      <c r="C267" s="44"/>
      <c r="D267" s="223" t="s">
        <v>142</v>
      </c>
      <c r="E267" s="44"/>
      <c r="F267" s="224" t="s">
        <v>343</v>
      </c>
      <c r="G267" s="44"/>
      <c r="H267" s="44"/>
      <c r="I267" s="225"/>
      <c r="J267" s="44"/>
      <c r="K267" s="44"/>
      <c r="L267" s="48"/>
      <c r="M267" s="226"/>
      <c r="N267" s="227"/>
      <c r="O267" s="88"/>
      <c r="P267" s="88"/>
      <c r="Q267" s="88"/>
      <c r="R267" s="88"/>
      <c r="S267" s="88"/>
      <c r="T267" s="89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T267" s="20" t="s">
        <v>142</v>
      </c>
      <c r="AU267" s="20" t="s">
        <v>92</v>
      </c>
    </row>
    <row r="268" s="2" customFormat="1">
      <c r="A268" s="42"/>
      <c r="B268" s="43"/>
      <c r="C268" s="44"/>
      <c r="D268" s="228" t="s">
        <v>144</v>
      </c>
      <c r="E268" s="44"/>
      <c r="F268" s="229" t="s">
        <v>344</v>
      </c>
      <c r="G268" s="44"/>
      <c r="H268" s="44"/>
      <c r="I268" s="225"/>
      <c r="J268" s="44"/>
      <c r="K268" s="44"/>
      <c r="L268" s="48"/>
      <c r="M268" s="226"/>
      <c r="N268" s="227"/>
      <c r="O268" s="88"/>
      <c r="P268" s="88"/>
      <c r="Q268" s="88"/>
      <c r="R268" s="88"/>
      <c r="S268" s="88"/>
      <c r="T268" s="89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T268" s="20" t="s">
        <v>144</v>
      </c>
      <c r="AU268" s="20" t="s">
        <v>92</v>
      </c>
    </row>
    <row r="269" s="13" customFormat="1">
      <c r="A269" s="13"/>
      <c r="B269" s="230"/>
      <c r="C269" s="231"/>
      <c r="D269" s="223" t="s">
        <v>146</v>
      </c>
      <c r="E269" s="232" t="s">
        <v>42</v>
      </c>
      <c r="F269" s="233" t="s">
        <v>345</v>
      </c>
      <c r="G269" s="231"/>
      <c r="H269" s="232" t="s">
        <v>42</v>
      </c>
      <c r="I269" s="234"/>
      <c r="J269" s="231"/>
      <c r="K269" s="231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146</v>
      </c>
      <c r="AU269" s="239" t="s">
        <v>92</v>
      </c>
      <c r="AV269" s="13" t="s">
        <v>89</v>
      </c>
      <c r="AW269" s="13" t="s">
        <v>40</v>
      </c>
      <c r="AX269" s="13" t="s">
        <v>81</v>
      </c>
      <c r="AY269" s="239" t="s">
        <v>132</v>
      </c>
    </row>
    <row r="270" s="14" customFormat="1">
      <c r="A270" s="14"/>
      <c r="B270" s="240"/>
      <c r="C270" s="241"/>
      <c r="D270" s="223" t="s">
        <v>146</v>
      </c>
      <c r="E270" s="242" t="s">
        <v>42</v>
      </c>
      <c r="F270" s="243" t="s">
        <v>346</v>
      </c>
      <c r="G270" s="241"/>
      <c r="H270" s="244">
        <v>30.899999999999999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146</v>
      </c>
      <c r="AU270" s="250" t="s">
        <v>92</v>
      </c>
      <c r="AV270" s="14" t="s">
        <v>92</v>
      </c>
      <c r="AW270" s="14" t="s">
        <v>40</v>
      </c>
      <c r="AX270" s="14" t="s">
        <v>81</v>
      </c>
      <c r="AY270" s="250" t="s">
        <v>132</v>
      </c>
    </row>
    <row r="271" s="15" customFormat="1">
      <c r="A271" s="15"/>
      <c r="B271" s="251"/>
      <c r="C271" s="252"/>
      <c r="D271" s="223" t="s">
        <v>146</v>
      </c>
      <c r="E271" s="253" t="s">
        <v>42</v>
      </c>
      <c r="F271" s="254" t="s">
        <v>168</v>
      </c>
      <c r="G271" s="252"/>
      <c r="H271" s="255">
        <v>30.899999999999999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1" t="s">
        <v>146</v>
      </c>
      <c r="AU271" s="261" t="s">
        <v>92</v>
      </c>
      <c r="AV271" s="15" t="s">
        <v>140</v>
      </c>
      <c r="AW271" s="15" t="s">
        <v>40</v>
      </c>
      <c r="AX271" s="15" t="s">
        <v>89</v>
      </c>
      <c r="AY271" s="261" t="s">
        <v>132</v>
      </c>
    </row>
    <row r="272" s="2" customFormat="1" ht="24.15" customHeight="1">
      <c r="A272" s="42"/>
      <c r="B272" s="43"/>
      <c r="C272" s="210" t="s">
        <v>347</v>
      </c>
      <c r="D272" s="210" t="s">
        <v>135</v>
      </c>
      <c r="E272" s="211" t="s">
        <v>348</v>
      </c>
      <c r="F272" s="212" t="s">
        <v>349</v>
      </c>
      <c r="G272" s="213" t="s">
        <v>189</v>
      </c>
      <c r="H272" s="214">
        <v>459.80000000000001</v>
      </c>
      <c r="I272" s="215"/>
      <c r="J272" s="216">
        <f>ROUND(I272*H272,2)</f>
        <v>0</v>
      </c>
      <c r="K272" s="212" t="s">
        <v>139</v>
      </c>
      <c r="L272" s="48"/>
      <c r="M272" s="217" t="s">
        <v>42</v>
      </c>
      <c r="N272" s="218" t="s">
        <v>52</v>
      </c>
      <c r="O272" s="88"/>
      <c r="P272" s="219">
        <f>O272*H272</f>
        <v>0</v>
      </c>
      <c r="Q272" s="219">
        <v>0.089219999999999994</v>
      </c>
      <c r="R272" s="219">
        <f>Q272*H272</f>
        <v>41.023356</v>
      </c>
      <c r="S272" s="219">
        <v>0</v>
      </c>
      <c r="T272" s="220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21" t="s">
        <v>140</v>
      </c>
      <c r="AT272" s="221" t="s">
        <v>135</v>
      </c>
      <c r="AU272" s="221" t="s">
        <v>92</v>
      </c>
      <c r="AY272" s="20" t="s">
        <v>132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20" t="s">
        <v>89</v>
      </c>
      <c r="BK272" s="222">
        <f>ROUND(I272*H272,2)</f>
        <v>0</v>
      </c>
      <c r="BL272" s="20" t="s">
        <v>140</v>
      </c>
      <c r="BM272" s="221" t="s">
        <v>350</v>
      </c>
    </row>
    <row r="273" s="2" customFormat="1">
      <c r="A273" s="42"/>
      <c r="B273" s="43"/>
      <c r="C273" s="44"/>
      <c r="D273" s="223" t="s">
        <v>142</v>
      </c>
      <c r="E273" s="44"/>
      <c r="F273" s="224" t="s">
        <v>351</v>
      </c>
      <c r="G273" s="44"/>
      <c r="H273" s="44"/>
      <c r="I273" s="225"/>
      <c r="J273" s="44"/>
      <c r="K273" s="44"/>
      <c r="L273" s="48"/>
      <c r="M273" s="226"/>
      <c r="N273" s="227"/>
      <c r="O273" s="88"/>
      <c r="P273" s="88"/>
      <c r="Q273" s="88"/>
      <c r="R273" s="88"/>
      <c r="S273" s="88"/>
      <c r="T273" s="89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0" t="s">
        <v>142</v>
      </c>
      <c r="AU273" s="20" t="s">
        <v>92</v>
      </c>
    </row>
    <row r="274" s="2" customFormat="1">
      <c r="A274" s="42"/>
      <c r="B274" s="43"/>
      <c r="C274" s="44"/>
      <c r="D274" s="228" t="s">
        <v>144</v>
      </c>
      <c r="E274" s="44"/>
      <c r="F274" s="229" t="s">
        <v>352</v>
      </c>
      <c r="G274" s="44"/>
      <c r="H274" s="44"/>
      <c r="I274" s="225"/>
      <c r="J274" s="44"/>
      <c r="K274" s="44"/>
      <c r="L274" s="48"/>
      <c r="M274" s="226"/>
      <c r="N274" s="227"/>
      <c r="O274" s="88"/>
      <c r="P274" s="88"/>
      <c r="Q274" s="88"/>
      <c r="R274" s="88"/>
      <c r="S274" s="88"/>
      <c r="T274" s="89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T274" s="20" t="s">
        <v>144</v>
      </c>
      <c r="AU274" s="20" t="s">
        <v>92</v>
      </c>
    </row>
    <row r="275" s="13" customFormat="1">
      <c r="A275" s="13"/>
      <c r="B275" s="230"/>
      <c r="C275" s="231"/>
      <c r="D275" s="223" t="s">
        <v>146</v>
      </c>
      <c r="E275" s="232" t="s">
        <v>42</v>
      </c>
      <c r="F275" s="233" t="s">
        <v>345</v>
      </c>
      <c r="G275" s="231"/>
      <c r="H275" s="232" t="s">
        <v>42</v>
      </c>
      <c r="I275" s="234"/>
      <c r="J275" s="231"/>
      <c r="K275" s="231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146</v>
      </c>
      <c r="AU275" s="239" t="s">
        <v>92</v>
      </c>
      <c r="AV275" s="13" t="s">
        <v>89</v>
      </c>
      <c r="AW275" s="13" t="s">
        <v>40</v>
      </c>
      <c r="AX275" s="13" t="s">
        <v>81</v>
      </c>
      <c r="AY275" s="239" t="s">
        <v>132</v>
      </c>
    </row>
    <row r="276" s="14" customFormat="1">
      <c r="A276" s="14"/>
      <c r="B276" s="240"/>
      <c r="C276" s="241"/>
      <c r="D276" s="223" t="s">
        <v>146</v>
      </c>
      <c r="E276" s="242" t="s">
        <v>42</v>
      </c>
      <c r="F276" s="243" t="s">
        <v>353</v>
      </c>
      <c r="G276" s="241"/>
      <c r="H276" s="244">
        <v>459.80000000000001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146</v>
      </c>
      <c r="AU276" s="250" t="s">
        <v>92</v>
      </c>
      <c r="AV276" s="14" t="s">
        <v>92</v>
      </c>
      <c r="AW276" s="14" t="s">
        <v>40</v>
      </c>
      <c r="AX276" s="14" t="s">
        <v>81</v>
      </c>
      <c r="AY276" s="250" t="s">
        <v>132</v>
      </c>
    </row>
    <row r="277" s="15" customFormat="1">
      <c r="A277" s="15"/>
      <c r="B277" s="251"/>
      <c r="C277" s="252"/>
      <c r="D277" s="223" t="s">
        <v>146</v>
      </c>
      <c r="E277" s="253" t="s">
        <v>42</v>
      </c>
      <c r="F277" s="254" t="s">
        <v>168</v>
      </c>
      <c r="G277" s="252"/>
      <c r="H277" s="255">
        <v>459.80000000000001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1" t="s">
        <v>146</v>
      </c>
      <c r="AU277" s="261" t="s">
        <v>92</v>
      </c>
      <c r="AV277" s="15" t="s">
        <v>140</v>
      </c>
      <c r="AW277" s="15" t="s">
        <v>40</v>
      </c>
      <c r="AX277" s="15" t="s">
        <v>89</v>
      </c>
      <c r="AY277" s="261" t="s">
        <v>132</v>
      </c>
    </row>
    <row r="278" s="2" customFormat="1" ht="24.15" customHeight="1">
      <c r="A278" s="42"/>
      <c r="B278" s="43"/>
      <c r="C278" s="273" t="s">
        <v>354</v>
      </c>
      <c r="D278" s="273" t="s">
        <v>196</v>
      </c>
      <c r="E278" s="274" t="s">
        <v>355</v>
      </c>
      <c r="F278" s="275" t="s">
        <v>356</v>
      </c>
      <c r="G278" s="276" t="s">
        <v>189</v>
      </c>
      <c r="H278" s="277">
        <v>444.19799999999998</v>
      </c>
      <c r="I278" s="278"/>
      <c r="J278" s="279">
        <f>ROUND(I278*H278,2)</f>
        <v>0</v>
      </c>
      <c r="K278" s="275" t="s">
        <v>139</v>
      </c>
      <c r="L278" s="280"/>
      <c r="M278" s="281" t="s">
        <v>42</v>
      </c>
      <c r="N278" s="282" t="s">
        <v>52</v>
      </c>
      <c r="O278" s="88"/>
      <c r="P278" s="219">
        <f>O278*H278</f>
        <v>0</v>
      </c>
      <c r="Q278" s="219">
        <v>0.13200000000000001</v>
      </c>
      <c r="R278" s="219">
        <f>Q278*H278</f>
        <v>58.634135999999998</v>
      </c>
      <c r="S278" s="219">
        <v>0</v>
      </c>
      <c r="T278" s="220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21" t="s">
        <v>195</v>
      </c>
      <c r="AT278" s="221" t="s">
        <v>196</v>
      </c>
      <c r="AU278" s="221" t="s">
        <v>92</v>
      </c>
      <c r="AY278" s="20" t="s">
        <v>132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20" t="s">
        <v>89</v>
      </c>
      <c r="BK278" s="222">
        <f>ROUND(I278*H278,2)</f>
        <v>0</v>
      </c>
      <c r="BL278" s="20" t="s">
        <v>140</v>
      </c>
      <c r="BM278" s="221" t="s">
        <v>357</v>
      </c>
    </row>
    <row r="279" s="2" customFormat="1">
      <c r="A279" s="42"/>
      <c r="B279" s="43"/>
      <c r="C279" s="44"/>
      <c r="D279" s="223" t="s">
        <v>142</v>
      </c>
      <c r="E279" s="44"/>
      <c r="F279" s="224" t="s">
        <v>356</v>
      </c>
      <c r="G279" s="44"/>
      <c r="H279" s="44"/>
      <c r="I279" s="225"/>
      <c r="J279" s="44"/>
      <c r="K279" s="44"/>
      <c r="L279" s="48"/>
      <c r="M279" s="226"/>
      <c r="N279" s="227"/>
      <c r="O279" s="88"/>
      <c r="P279" s="88"/>
      <c r="Q279" s="88"/>
      <c r="R279" s="88"/>
      <c r="S279" s="88"/>
      <c r="T279" s="89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T279" s="20" t="s">
        <v>142</v>
      </c>
      <c r="AU279" s="20" t="s">
        <v>92</v>
      </c>
    </row>
    <row r="280" s="13" customFormat="1">
      <c r="A280" s="13"/>
      <c r="B280" s="230"/>
      <c r="C280" s="231"/>
      <c r="D280" s="223" t="s">
        <v>146</v>
      </c>
      <c r="E280" s="232" t="s">
        <v>42</v>
      </c>
      <c r="F280" s="233" t="s">
        <v>358</v>
      </c>
      <c r="G280" s="231"/>
      <c r="H280" s="232" t="s">
        <v>42</v>
      </c>
      <c r="I280" s="234"/>
      <c r="J280" s="231"/>
      <c r="K280" s="231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146</v>
      </c>
      <c r="AU280" s="239" t="s">
        <v>92</v>
      </c>
      <c r="AV280" s="13" t="s">
        <v>89</v>
      </c>
      <c r="AW280" s="13" t="s">
        <v>40</v>
      </c>
      <c r="AX280" s="13" t="s">
        <v>81</v>
      </c>
      <c r="AY280" s="239" t="s">
        <v>132</v>
      </c>
    </row>
    <row r="281" s="13" customFormat="1">
      <c r="A281" s="13"/>
      <c r="B281" s="230"/>
      <c r="C281" s="231"/>
      <c r="D281" s="223" t="s">
        <v>146</v>
      </c>
      <c r="E281" s="232" t="s">
        <v>42</v>
      </c>
      <c r="F281" s="233" t="s">
        <v>359</v>
      </c>
      <c r="G281" s="231"/>
      <c r="H281" s="232" t="s">
        <v>42</v>
      </c>
      <c r="I281" s="234"/>
      <c r="J281" s="231"/>
      <c r="K281" s="231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146</v>
      </c>
      <c r="AU281" s="239" t="s">
        <v>92</v>
      </c>
      <c r="AV281" s="13" t="s">
        <v>89</v>
      </c>
      <c r="AW281" s="13" t="s">
        <v>40</v>
      </c>
      <c r="AX281" s="13" t="s">
        <v>81</v>
      </c>
      <c r="AY281" s="239" t="s">
        <v>132</v>
      </c>
    </row>
    <row r="282" s="14" customFormat="1">
      <c r="A282" s="14"/>
      <c r="B282" s="240"/>
      <c r="C282" s="241"/>
      <c r="D282" s="223" t="s">
        <v>146</v>
      </c>
      <c r="E282" s="242" t="s">
        <v>42</v>
      </c>
      <c r="F282" s="243" t="s">
        <v>360</v>
      </c>
      <c r="G282" s="241"/>
      <c r="H282" s="244">
        <v>444.19799999999998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146</v>
      </c>
      <c r="AU282" s="250" t="s">
        <v>92</v>
      </c>
      <c r="AV282" s="14" t="s">
        <v>92</v>
      </c>
      <c r="AW282" s="14" t="s">
        <v>40</v>
      </c>
      <c r="AX282" s="14" t="s">
        <v>89</v>
      </c>
      <c r="AY282" s="250" t="s">
        <v>132</v>
      </c>
    </row>
    <row r="283" s="2" customFormat="1" ht="24.15" customHeight="1">
      <c r="A283" s="42"/>
      <c r="B283" s="43"/>
      <c r="C283" s="273" t="s">
        <v>361</v>
      </c>
      <c r="D283" s="273" t="s">
        <v>196</v>
      </c>
      <c r="E283" s="274" t="s">
        <v>362</v>
      </c>
      <c r="F283" s="275" t="s">
        <v>363</v>
      </c>
      <c r="G283" s="276" t="s">
        <v>189</v>
      </c>
      <c r="H283" s="277">
        <v>26.574000000000002</v>
      </c>
      <c r="I283" s="278"/>
      <c r="J283" s="279">
        <f>ROUND(I283*H283,2)</f>
        <v>0</v>
      </c>
      <c r="K283" s="275" t="s">
        <v>139</v>
      </c>
      <c r="L283" s="280"/>
      <c r="M283" s="281" t="s">
        <v>42</v>
      </c>
      <c r="N283" s="282" t="s">
        <v>52</v>
      </c>
      <c r="O283" s="88"/>
      <c r="P283" s="219">
        <f>O283*H283</f>
        <v>0</v>
      </c>
      <c r="Q283" s="219">
        <v>0.13100000000000001</v>
      </c>
      <c r="R283" s="219">
        <f>Q283*H283</f>
        <v>3.4811940000000003</v>
      </c>
      <c r="S283" s="219">
        <v>0</v>
      </c>
      <c r="T283" s="220">
        <f>S283*H283</f>
        <v>0</v>
      </c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R283" s="221" t="s">
        <v>195</v>
      </c>
      <c r="AT283" s="221" t="s">
        <v>196</v>
      </c>
      <c r="AU283" s="221" t="s">
        <v>92</v>
      </c>
      <c r="AY283" s="20" t="s">
        <v>132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20" t="s">
        <v>89</v>
      </c>
      <c r="BK283" s="222">
        <f>ROUND(I283*H283,2)</f>
        <v>0</v>
      </c>
      <c r="BL283" s="20" t="s">
        <v>140</v>
      </c>
      <c r="BM283" s="221" t="s">
        <v>364</v>
      </c>
    </row>
    <row r="284" s="2" customFormat="1">
      <c r="A284" s="42"/>
      <c r="B284" s="43"/>
      <c r="C284" s="44"/>
      <c r="D284" s="223" t="s">
        <v>142</v>
      </c>
      <c r="E284" s="44"/>
      <c r="F284" s="224" t="s">
        <v>363</v>
      </c>
      <c r="G284" s="44"/>
      <c r="H284" s="44"/>
      <c r="I284" s="225"/>
      <c r="J284" s="44"/>
      <c r="K284" s="44"/>
      <c r="L284" s="48"/>
      <c r="M284" s="226"/>
      <c r="N284" s="227"/>
      <c r="O284" s="88"/>
      <c r="P284" s="88"/>
      <c r="Q284" s="88"/>
      <c r="R284" s="88"/>
      <c r="S284" s="88"/>
      <c r="T284" s="89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T284" s="20" t="s">
        <v>142</v>
      </c>
      <c r="AU284" s="20" t="s">
        <v>92</v>
      </c>
    </row>
    <row r="285" s="13" customFormat="1">
      <c r="A285" s="13"/>
      <c r="B285" s="230"/>
      <c r="C285" s="231"/>
      <c r="D285" s="223" t="s">
        <v>146</v>
      </c>
      <c r="E285" s="232" t="s">
        <v>42</v>
      </c>
      <c r="F285" s="233" t="s">
        <v>365</v>
      </c>
      <c r="G285" s="231"/>
      <c r="H285" s="232" t="s">
        <v>42</v>
      </c>
      <c r="I285" s="234"/>
      <c r="J285" s="231"/>
      <c r="K285" s="231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146</v>
      </c>
      <c r="AU285" s="239" t="s">
        <v>92</v>
      </c>
      <c r="AV285" s="13" t="s">
        <v>89</v>
      </c>
      <c r="AW285" s="13" t="s">
        <v>40</v>
      </c>
      <c r="AX285" s="13" t="s">
        <v>81</v>
      </c>
      <c r="AY285" s="239" t="s">
        <v>132</v>
      </c>
    </row>
    <row r="286" s="13" customFormat="1">
      <c r="A286" s="13"/>
      <c r="B286" s="230"/>
      <c r="C286" s="231"/>
      <c r="D286" s="223" t="s">
        <v>146</v>
      </c>
      <c r="E286" s="232" t="s">
        <v>42</v>
      </c>
      <c r="F286" s="233" t="s">
        <v>366</v>
      </c>
      <c r="G286" s="231"/>
      <c r="H286" s="232" t="s">
        <v>42</v>
      </c>
      <c r="I286" s="234"/>
      <c r="J286" s="231"/>
      <c r="K286" s="231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146</v>
      </c>
      <c r="AU286" s="239" t="s">
        <v>92</v>
      </c>
      <c r="AV286" s="13" t="s">
        <v>89</v>
      </c>
      <c r="AW286" s="13" t="s">
        <v>40</v>
      </c>
      <c r="AX286" s="13" t="s">
        <v>81</v>
      </c>
      <c r="AY286" s="239" t="s">
        <v>132</v>
      </c>
    </row>
    <row r="287" s="14" customFormat="1">
      <c r="A287" s="14"/>
      <c r="B287" s="240"/>
      <c r="C287" s="241"/>
      <c r="D287" s="223" t="s">
        <v>146</v>
      </c>
      <c r="E287" s="242" t="s">
        <v>42</v>
      </c>
      <c r="F287" s="243" t="s">
        <v>367</v>
      </c>
      <c r="G287" s="241"/>
      <c r="H287" s="244">
        <v>26.574000000000002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146</v>
      </c>
      <c r="AU287" s="250" t="s">
        <v>92</v>
      </c>
      <c r="AV287" s="14" t="s">
        <v>92</v>
      </c>
      <c r="AW287" s="14" t="s">
        <v>40</v>
      </c>
      <c r="AX287" s="14" t="s">
        <v>89</v>
      </c>
      <c r="AY287" s="250" t="s">
        <v>132</v>
      </c>
    </row>
    <row r="288" s="2" customFormat="1" ht="24.15" customHeight="1">
      <c r="A288" s="42"/>
      <c r="B288" s="43"/>
      <c r="C288" s="210" t="s">
        <v>368</v>
      </c>
      <c r="D288" s="210" t="s">
        <v>135</v>
      </c>
      <c r="E288" s="211" t="s">
        <v>369</v>
      </c>
      <c r="F288" s="212" t="s">
        <v>370</v>
      </c>
      <c r="G288" s="213" t="s">
        <v>189</v>
      </c>
      <c r="H288" s="214">
        <v>51.299999999999997</v>
      </c>
      <c r="I288" s="215"/>
      <c r="J288" s="216">
        <f>ROUND(I288*H288,2)</f>
        <v>0</v>
      </c>
      <c r="K288" s="212" t="s">
        <v>139</v>
      </c>
      <c r="L288" s="48"/>
      <c r="M288" s="217" t="s">
        <v>42</v>
      </c>
      <c r="N288" s="218" t="s">
        <v>52</v>
      </c>
      <c r="O288" s="88"/>
      <c r="P288" s="219">
        <f>O288*H288</f>
        <v>0</v>
      </c>
      <c r="Q288" s="219">
        <v>0.090620000000000006</v>
      </c>
      <c r="R288" s="219">
        <f>Q288*H288</f>
        <v>4.6488060000000004</v>
      </c>
      <c r="S288" s="219">
        <v>0</v>
      </c>
      <c r="T288" s="220">
        <f>S288*H288</f>
        <v>0</v>
      </c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R288" s="221" t="s">
        <v>140</v>
      </c>
      <c r="AT288" s="221" t="s">
        <v>135</v>
      </c>
      <c r="AU288" s="221" t="s">
        <v>92</v>
      </c>
      <c r="AY288" s="20" t="s">
        <v>132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20" t="s">
        <v>89</v>
      </c>
      <c r="BK288" s="222">
        <f>ROUND(I288*H288,2)</f>
        <v>0</v>
      </c>
      <c r="BL288" s="20" t="s">
        <v>140</v>
      </c>
      <c r="BM288" s="221" t="s">
        <v>371</v>
      </c>
    </row>
    <row r="289" s="2" customFormat="1">
      <c r="A289" s="42"/>
      <c r="B289" s="43"/>
      <c r="C289" s="44"/>
      <c r="D289" s="223" t="s">
        <v>142</v>
      </c>
      <c r="E289" s="44"/>
      <c r="F289" s="224" t="s">
        <v>372</v>
      </c>
      <c r="G289" s="44"/>
      <c r="H289" s="44"/>
      <c r="I289" s="225"/>
      <c r="J289" s="44"/>
      <c r="K289" s="44"/>
      <c r="L289" s="48"/>
      <c r="M289" s="226"/>
      <c r="N289" s="227"/>
      <c r="O289" s="88"/>
      <c r="P289" s="88"/>
      <c r="Q289" s="88"/>
      <c r="R289" s="88"/>
      <c r="S289" s="88"/>
      <c r="T289" s="89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T289" s="20" t="s">
        <v>142</v>
      </c>
      <c r="AU289" s="20" t="s">
        <v>92</v>
      </c>
    </row>
    <row r="290" s="2" customFormat="1">
      <c r="A290" s="42"/>
      <c r="B290" s="43"/>
      <c r="C290" s="44"/>
      <c r="D290" s="228" t="s">
        <v>144</v>
      </c>
      <c r="E290" s="44"/>
      <c r="F290" s="229" t="s">
        <v>373</v>
      </c>
      <c r="G290" s="44"/>
      <c r="H290" s="44"/>
      <c r="I290" s="225"/>
      <c r="J290" s="44"/>
      <c r="K290" s="44"/>
      <c r="L290" s="48"/>
      <c r="M290" s="226"/>
      <c r="N290" s="227"/>
      <c r="O290" s="88"/>
      <c r="P290" s="88"/>
      <c r="Q290" s="88"/>
      <c r="R290" s="88"/>
      <c r="S290" s="88"/>
      <c r="T290" s="89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T290" s="20" t="s">
        <v>144</v>
      </c>
      <c r="AU290" s="20" t="s">
        <v>92</v>
      </c>
    </row>
    <row r="291" s="13" customFormat="1">
      <c r="A291" s="13"/>
      <c r="B291" s="230"/>
      <c r="C291" s="231"/>
      <c r="D291" s="223" t="s">
        <v>146</v>
      </c>
      <c r="E291" s="232" t="s">
        <v>42</v>
      </c>
      <c r="F291" s="233" t="s">
        <v>374</v>
      </c>
      <c r="G291" s="231"/>
      <c r="H291" s="232" t="s">
        <v>42</v>
      </c>
      <c r="I291" s="234"/>
      <c r="J291" s="231"/>
      <c r="K291" s="231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146</v>
      </c>
      <c r="AU291" s="239" t="s">
        <v>92</v>
      </c>
      <c r="AV291" s="13" t="s">
        <v>89</v>
      </c>
      <c r="AW291" s="13" t="s">
        <v>40</v>
      </c>
      <c r="AX291" s="13" t="s">
        <v>81</v>
      </c>
      <c r="AY291" s="239" t="s">
        <v>132</v>
      </c>
    </row>
    <row r="292" s="14" customFormat="1">
      <c r="A292" s="14"/>
      <c r="B292" s="240"/>
      <c r="C292" s="241"/>
      <c r="D292" s="223" t="s">
        <v>146</v>
      </c>
      <c r="E292" s="242" t="s">
        <v>42</v>
      </c>
      <c r="F292" s="243" t="s">
        <v>375</v>
      </c>
      <c r="G292" s="241"/>
      <c r="H292" s="244">
        <v>51.299999999999997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146</v>
      </c>
      <c r="AU292" s="250" t="s">
        <v>92</v>
      </c>
      <c r="AV292" s="14" t="s">
        <v>92</v>
      </c>
      <c r="AW292" s="14" t="s">
        <v>40</v>
      </c>
      <c r="AX292" s="14" t="s">
        <v>81</v>
      </c>
      <c r="AY292" s="250" t="s">
        <v>132</v>
      </c>
    </row>
    <row r="293" s="2" customFormat="1" ht="24.15" customHeight="1">
      <c r="A293" s="42"/>
      <c r="B293" s="43"/>
      <c r="C293" s="273" t="s">
        <v>376</v>
      </c>
      <c r="D293" s="273" t="s">
        <v>196</v>
      </c>
      <c r="E293" s="274" t="s">
        <v>377</v>
      </c>
      <c r="F293" s="275" t="s">
        <v>378</v>
      </c>
      <c r="G293" s="276" t="s">
        <v>189</v>
      </c>
      <c r="H293" s="277">
        <v>52.838999999999999</v>
      </c>
      <c r="I293" s="278"/>
      <c r="J293" s="279">
        <f>ROUND(I293*H293,2)</f>
        <v>0</v>
      </c>
      <c r="K293" s="275" t="s">
        <v>139</v>
      </c>
      <c r="L293" s="280"/>
      <c r="M293" s="281" t="s">
        <v>42</v>
      </c>
      <c r="N293" s="282" t="s">
        <v>52</v>
      </c>
      <c r="O293" s="88"/>
      <c r="P293" s="219">
        <f>O293*H293</f>
        <v>0</v>
      </c>
      <c r="Q293" s="219">
        <v>0.17599999999999999</v>
      </c>
      <c r="R293" s="219">
        <f>Q293*H293</f>
        <v>9.2996639999999999</v>
      </c>
      <c r="S293" s="219">
        <v>0</v>
      </c>
      <c r="T293" s="220">
        <f>S293*H293</f>
        <v>0</v>
      </c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R293" s="221" t="s">
        <v>195</v>
      </c>
      <c r="AT293" s="221" t="s">
        <v>196</v>
      </c>
      <c r="AU293" s="221" t="s">
        <v>92</v>
      </c>
      <c r="AY293" s="20" t="s">
        <v>132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20" t="s">
        <v>89</v>
      </c>
      <c r="BK293" s="222">
        <f>ROUND(I293*H293,2)</f>
        <v>0</v>
      </c>
      <c r="BL293" s="20" t="s">
        <v>140</v>
      </c>
      <c r="BM293" s="221" t="s">
        <v>379</v>
      </c>
    </row>
    <row r="294" s="2" customFormat="1">
      <c r="A294" s="42"/>
      <c r="B294" s="43"/>
      <c r="C294" s="44"/>
      <c r="D294" s="223" t="s">
        <v>142</v>
      </c>
      <c r="E294" s="44"/>
      <c r="F294" s="224" t="s">
        <v>378</v>
      </c>
      <c r="G294" s="44"/>
      <c r="H294" s="44"/>
      <c r="I294" s="225"/>
      <c r="J294" s="44"/>
      <c r="K294" s="44"/>
      <c r="L294" s="48"/>
      <c r="M294" s="226"/>
      <c r="N294" s="227"/>
      <c r="O294" s="88"/>
      <c r="P294" s="88"/>
      <c r="Q294" s="88"/>
      <c r="R294" s="88"/>
      <c r="S294" s="88"/>
      <c r="T294" s="89"/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T294" s="20" t="s">
        <v>142</v>
      </c>
      <c r="AU294" s="20" t="s">
        <v>92</v>
      </c>
    </row>
    <row r="295" s="13" customFormat="1">
      <c r="A295" s="13"/>
      <c r="B295" s="230"/>
      <c r="C295" s="231"/>
      <c r="D295" s="223" t="s">
        <v>146</v>
      </c>
      <c r="E295" s="232" t="s">
        <v>42</v>
      </c>
      <c r="F295" s="233" t="s">
        <v>374</v>
      </c>
      <c r="G295" s="231"/>
      <c r="H295" s="232" t="s">
        <v>42</v>
      </c>
      <c r="I295" s="234"/>
      <c r="J295" s="231"/>
      <c r="K295" s="231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146</v>
      </c>
      <c r="AU295" s="239" t="s">
        <v>92</v>
      </c>
      <c r="AV295" s="13" t="s">
        <v>89</v>
      </c>
      <c r="AW295" s="13" t="s">
        <v>40</v>
      </c>
      <c r="AX295" s="13" t="s">
        <v>81</v>
      </c>
      <c r="AY295" s="239" t="s">
        <v>132</v>
      </c>
    </row>
    <row r="296" s="13" customFormat="1">
      <c r="A296" s="13"/>
      <c r="B296" s="230"/>
      <c r="C296" s="231"/>
      <c r="D296" s="223" t="s">
        <v>146</v>
      </c>
      <c r="E296" s="232" t="s">
        <v>42</v>
      </c>
      <c r="F296" s="233" t="s">
        <v>359</v>
      </c>
      <c r="G296" s="231"/>
      <c r="H296" s="232" t="s">
        <v>42</v>
      </c>
      <c r="I296" s="234"/>
      <c r="J296" s="231"/>
      <c r="K296" s="231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146</v>
      </c>
      <c r="AU296" s="239" t="s">
        <v>92</v>
      </c>
      <c r="AV296" s="13" t="s">
        <v>89</v>
      </c>
      <c r="AW296" s="13" t="s">
        <v>40</v>
      </c>
      <c r="AX296" s="13" t="s">
        <v>81</v>
      </c>
      <c r="AY296" s="239" t="s">
        <v>132</v>
      </c>
    </row>
    <row r="297" s="14" customFormat="1">
      <c r="A297" s="14"/>
      <c r="B297" s="240"/>
      <c r="C297" s="241"/>
      <c r="D297" s="223" t="s">
        <v>146</v>
      </c>
      <c r="E297" s="242" t="s">
        <v>42</v>
      </c>
      <c r="F297" s="243" t="s">
        <v>380</v>
      </c>
      <c r="G297" s="241"/>
      <c r="H297" s="244">
        <v>52.838999999999999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146</v>
      </c>
      <c r="AU297" s="250" t="s">
        <v>92</v>
      </c>
      <c r="AV297" s="14" t="s">
        <v>92</v>
      </c>
      <c r="AW297" s="14" t="s">
        <v>40</v>
      </c>
      <c r="AX297" s="14" t="s">
        <v>89</v>
      </c>
      <c r="AY297" s="250" t="s">
        <v>132</v>
      </c>
    </row>
    <row r="298" s="2" customFormat="1" ht="24.15" customHeight="1">
      <c r="A298" s="42"/>
      <c r="B298" s="43"/>
      <c r="C298" s="210" t="s">
        <v>381</v>
      </c>
      <c r="D298" s="210" t="s">
        <v>135</v>
      </c>
      <c r="E298" s="211" t="s">
        <v>382</v>
      </c>
      <c r="F298" s="212" t="s">
        <v>383</v>
      </c>
      <c r="G298" s="213" t="s">
        <v>311</v>
      </c>
      <c r="H298" s="214">
        <v>650</v>
      </c>
      <c r="I298" s="215"/>
      <c r="J298" s="216">
        <f>ROUND(I298*H298,2)</f>
        <v>0</v>
      </c>
      <c r="K298" s="212" t="s">
        <v>139</v>
      </c>
      <c r="L298" s="48"/>
      <c r="M298" s="217" t="s">
        <v>42</v>
      </c>
      <c r="N298" s="218" t="s">
        <v>52</v>
      </c>
      <c r="O298" s="88"/>
      <c r="P298" s="219">
        <f>O298*H298</f>
        <v>0</v>
      </c>
      <c r="Q298" s="219">
        <v>0.089779999999999999</v>
      </c>
      <c r="R298" s="219">
        <f>Q298*H298</f>
        <v>58.356999999999999</v>
      </c>
      <c r="S298" s="219">
        <v>0</v>
      </c>
      <c r="T298" s="220">
        <f>S298*H298</f>
        <v>0</v>
      </c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R298" s="221" t="s">
        <v>140</v>
      </c>
      <c r="AT298" s="221" t="s">
        <v>135</v>
      </c>
      <c r="AU298" s="221" t="s">
        <v>92</v>
      </c>
      <c r="AY298" s="20" t="s">
        <v>132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20" t="s">
        <v>89</v>
      </c>
      <c r="BK298" s="222">
        <f>ROUND(I298*H298,2)</f>
        <v>0</v>
      </c>
      <c r="BL298" s="20" t="s">
        <v>140</v>
      </c>
      <c r="BM298" s="221" t="s">
        <v>384</v>
      </c>
    </row>
    <row r="299" s="2" customFormat="1">
      <c r="A299" s="42"/>
      <c r="B299" s="43"/>
      <c r="C299" s="44"/>
      <c r="D299" s="223" t="s">
        <v>142</v>
      </c>
      <c r="E299" s="44"/>
      <c r="F299" s="224" t="s">
        <v>385</v>
      </c>
      <c r="G299" s="44"/>
      <c r="H299" s="44"/>
      <c r="I299" s="225"/>
      <c r="J299" s="44"/>
      <c r="K299" s="44"/>
      <c r="L299" s="48"/>
      <c r="M299" s="226"/>
      <c r="N299" s="227"/>
      <c r="O299" s="88"/>
      <c r="P299" s="88"/>
      <c r="Q299" s="88"/>
      <c r="R299" s="88"/>
      <c r="S299" s="88"/>
      <c r="T299" s="89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T299" s="20" t="s">
        <v>142</v>
      </c>
      <c r="AU299" s="20" t="s">
        <v>92</v>
      </c>
    </row>
    <row r="300" s="2" customFormat="1">
      <c r="A300" s="42"/>
      <c r="B300" s="43"/>
      <c r="C300" s="44"/>
      <c r="D300" s="228" t="s">
        <v>144</v>
      </c>
      <c r="E300" s="44"/>
      <c r="F300" s="229" t="s">
        <v>386</v>
      </c>
      <c r="G300" s="44"/>
      <c r="H300" s="44"/>
      <c r="I300" s="225"/>
      <c r="J300" s="44"/>
      <c r="K300" s="44"/>
      <c r="L300" s="48"/>
      <c r="M300" s="226"/>
      <c r="N300" s="227"/>
      <c r="O300" s="88"/>
      <c r="P300" s="88"/>
      <c r="Q300" s="88"/>
      <c r="R300" s="88"/>
      <c r="S300" s="88"/>
      <c r="T300" s="89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T300" s="20" t="s">
        <v>144</v>
      </c>
      <c r="AU300" s="20" t="s">
        <v>92</v>
      </c>
    </row>
    <row r="301" s="13" customFormat="1">
      <c r="A301" s="13"/>
      <c r="B301" s="230"/>
      <c r="C301" s="231"/>
      <c r="D301" s="223" t="s">
        <v>146</v>
      </c>
      <c r="E301" s="232" t="s">
        <v>42</v>
      </c>
      <c r="F301" s="233" t="s">
        <v>387</v>
      </c>
      <c r="G301" s="231"/>
      <c r="H301" s="232" t="s">
        <v>42</v>
      </c>
      <c r="I301" s="234"/>
      <c r="J301" s="231"/>
      <c r="K301" s="231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146</v>
      </c>
      <c r="AU301" s="239" t="s">
        <v>92</v>
      </c>
      <c r="AV301" s="13" t="s">
        <v>89</v>
      </c>
      <c r="AW301" s="13" t="s">
        <v>40</v>
      </c>
      <c r="AX301" s="13" t="s">
        <v>81</v>
      </c>
      <c r="AY301" s="239" t="s">
        <v>132</v>
      </c>
    </row>
    <row r="302" s="14" customFormat="1">
      <c r="A302" s="14"/>
      <c r="B302" s="240"/>
      <c r="C302" s="241"/>
      <c r="D302" s="223" t="s">
        <v>146</v>
      </c>
      <c r="E302" s="242" t="s">
        <v>42</v>
      </c>
      <c r="F302" s="243" t="s">
        <v>388</v>
      </c>
      <c r="G302" s="241"/>
      <c r="H302" s="244">
        <v>650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146</v>
      </c>
      <c r="AU302" s="250" t="s">
        <v>92</v>
      </c>
      <c r="AV302" s="14" t="s">
        <v>92</v>
      </c>
      <c r="AW302" s="14" t="s">
        <v>40</v>
      </c>
      <c r="AX302" s="14" t="s">
        <v>81</v>
      </c>
      <c r="AY302" s="250" t="s">
        <v>132</v>
      </c>
    </row>
    <row r="303" s="15" customFormat="1">
      <c r="A303" s="15"/>
      <c r="B303" s="251"/>
      <c r="C303" s="252"/>
      <c r="D303" s="223" t="s">
        <v>146</v>
      </c>
      <c r="E303" s="253" t="s">
        <v>42</v>
      </c>
      <c r="F303" s="254" t="s">
        <v>168</v>
      </c>
      <c r="G303" s="252"/>
      <c r="H303" s="255">
        <v>650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1" t="s">
        <v>146</v>
      </c>
      <c r="AU303" s="261" t="s">
        <v>92</v>
      </c>
      <c r="AV303" s="15" t="s">
        <v>140</v>
      </c>
      <c r="AW303" s="15" t="s">
        <v>4</v>
      </c>
      <c r="AX303" s="15" t="s">
        <v>89</v>
      </c>
      <c r="AY303" s="261" t="s">
        <v>132</v>
      </c>
    </row>
    <row r="304" s="2" customFormat="1" ht="16.5" customHeight="1">
      <c r="A304" s="42"/>
      <c r="B304" s="43"/>
      <c r="C304" s="273" t="s">
        <v>389</v>
      </c>
      <c r="D304" s="273" t="s">
        <v>196</v>
      </c>
      <c r="E304" s="274" t="s">
        <v>390</v>
      </c>
      <c r="F304" s="275" t="s">
        <v>391</v>
      </c>
      <c r="G304" s="276" t="s">
        <v>189</v>
      </c>
      <c r="H304" s="277">
        <v>65.650000000000006</v>
      </c>
      <c r="I304" s="278"/>
      <c r="J304" s="279">
        <f>ROUND(I304*H304,2)</f>
        <v>0</v>
      </c>
      <c r="K304" s="275" t="s">
        <v>139</v>
      </c>
      <c r="L304" s="280"/>
      <c r="M304" s="281" t="s">
        <v>42</v>
      </c>
      <c r="N304" s="282" t="s">
        <v>52</v>
      </c>
      <c r="O304" s="88"/>
      <c r="P304" s="219">
        <f>O304*H304</f>
        <v>0</v>
      </c>
      <c r="Q304" s="219">
        <v>0.222</v>
      </c>
      <c r="R304" s="219">
        <f>Q304*H304</f>
        <v>14.574300000000001</v>
      </c>
      <c r="S304" s="219">
        <v>0</v>
      </c>
      <c r="T304" s="220">
        <f>S304*H304</f>
        <v>0</v>
      </c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R304" s="221" t="s">
        <v>195</v>
      </c>
      <c r="AT304" s="221" t="s">
        <v>196</v>
      </c>
      <c r="AU304" s="221" t="s">
        <v>92</v>
      </c>
      <c r="AY304" s="20" t="s">
        <v>132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20" t="s">
        <v>89</v>
      </c>
      <c r="BK304" s="222">
        <f>ROUND(I304*H304,2)</f>
        <v>0</v>
      </c>
      <c r="BL304" s="20" t="s">
        <v>140</v>
      </c>
      <c r="BM304" s="221" t="s">
        <v>392</v>
      </c>
    </row>
    <row r="305" s="2" customFormat="1">
      <c r="A305" s="42"/>
      <c r="B305" s="43"/>
      <c r="C305" s="44"/>
      <c r="D305" s="223" t="s">
        <v>142</v>
      </c>
      <c r="E305" s="44"/>
      <c r="F305" s="224" t="s">
        <v>391</v>
      </c>
      <c r="G305" s="44"/>
      <c r="H305" s="44"/>
      <c r="I305" s="225"/>
      <c r="J305" s="44"/>
      <c r="K305" s="44"/>
      <c r="L305" s="48"/>
      <c r="M305" s="226"/>
      <c r="N305" s="227"/>
      <c r="O305" s="88"/>
      <c r="P305" s="88"/>
      <c r="Q305" s="88"/>
      <c r="R305" s="88"/>
      <c r="S305" s="88"/>
      <c r="T305" s="89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T305" s="20" t="s">
        <v>142</v>
      </c>
      <c r="AU305" s="20" t="s">
        <v>92</v>
      </c>
    </row>
    <row r="306" s="13" customFormat="1">
      <c r="A306" s="13"/>
      <c r="B306" s="230"/>
      <c r="C306" s="231"/>
      <c r="D306" s="223" t="s">
        <v>146</v>
      </c>
      <c r="E306" s="232" t="s">
        <v>42</v>
      </c>
      <c r="F306" s="233" t="s">
        <v>393</v>
      </c>
      <c r="G306" s="231"/>
      <c r="H306" s="232" t="s">
        <v>42</v>
      </c>
      <c r="I306" s="234"/>
      <c r="J306" s="231"/>
      <c r="K306" s="231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146</v>
      </c>
      <c r="AU306" s="239" t="s">
        <v>92</v>
      </c>
      <c r="AV306" s="13" t="s">
        <v>89</v>
      </c>
      <c r="AW306" s="13" t="s">
        <v>40</v>
      </c>
      <c r="AX306" s="13" t="s">
        <v>81</v>
      </c>
      <c r="AY306" s="239" t="s">
        <v>132</v>
      </c>
    </row>
    <row r="307" s="14" customFormat="1">
      <c r="A307" s="14"/>
      <c r="B307" s="240"/>
      <c r="C307" s="241"/>
      <c r="D307" s="223" t="s">
        <v>146</v>
      </c>
      <c r="E307" s="242" t="s">
        <v>42</v>
      </c>
      <c r="F307" s="243" t="s">
        <v>394</v>
      </c>
      <c r="G307" s="241"/>
      <c r="H307" s="244">
        <v>65.650000000000006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146</v>
      </c>
      <c r="AU307" s="250" t="s">
        <v>92</v>
      </c>
      <c r="AV307" s="14" t="s">
        <v>92</v>
      </c>
      <c r="AW307" s="14" t="s">
        <v>40</v>
      </c>
      <c r="AX307" s="14" t="s">
        <v>81</v>
      </c>
      <c r="AY307" s="250" t="s">
        <v>132</v>
      </c>
    </row>
    <row r="308" s="15" customFormat="1">
      <c r="A308" s="15"/>
      <c r="B308" s="251"/>
      <c r="C308" s="252"/>
      <c r="D308" s="223" t="s">
        <v>146</v>
      </c>
      <c r="E308" s="253" t="s">
        <v>42</v>
      </c>
      <c r="F308" s="254" t="s">
        <v>168</v>
      </c>
      <c r="G308" s="252"/>
      <c r="H308" s="255">
        <v>65.650000000000006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1" t="s">
        <v>146</v>
      </c>
      <c r="AU308" s="261" t="s">
        <v>92</v>
      </c>
      <c r="AV308" s="15" t="s">
        <v>140</v>
      </c>
      <c r="AW308" s="15" t="s">
        <v>40</v>
      </c>
      <c r="AX308" s="15" t="s">
        <v>89</v>
      </c>
      <c r="AY308" s="261" t="s">
        <v>132</v>
      </c>
    </row>
    <row r="309" s="2" customFormat="1" ht="33" customHeight="1">
      <c r="A309" s="42"/>
      <c r="B309" s="43"/>
      <c r="C309" s="210" t="s">
        <v>395</v>
      </c>
      <c r="D309" s="210" t="s">
        <v>135</v>
      </c>
      <c r="E309" s="211" t="s">
        <v>396</v>
      </c>
      <c r="F309" s="212" t="s">
        <v>397</v>
      </c>
      <c r="G309" s="213" t="s">
        <v>311</v>
      </c>
      <c r="H309" s="214">
        <v>325</v>
      </c>
      <c r="I309" s="215"/>
      <c r="J309" s="216">
        <f>ROUND(I309*H309,2)</f>
        <v>0</v>
      </c>
      <c r="K309" s="212" t="s">
        <v>139</v>
      </c>
      <c r="L309" s="48"/>
      <c r="M309" s="217" t="s">
        <v>42</v>
      </c>
      <c r="N309" s="218" t="s">
        <v>52</v>
      </c>
      <c r="O309" s="88"/>
      <c r="P309" s="219">
        <f>O309*H309</f>
        <v>0</v>
      </c>
      <c r="Q309" s="219">
        <v>0.16850000000000001</v>
      </c>
      <c r="R309" s="219">
        <f>Q309*H309</f>
        <v>54.762500000000003</v>
      </c>
      <c r="S309" s="219">
        <v>0</v>
      </c>
      <c r="T309" s="220">
        <f>S309*H309</f>
        <v>0</v>
      </c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R309" s="221" t="s">
        <v>140</v>
      </c>
      <c r="AT309" s="221" t="s">
        <v>135</v>
      </c>
      <c r="AU309" s="221" t="s">
        <v>92</v>
      </c>
      <c r="AY309" s="20" t="s">
        <v>132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20" t="s">
        <v>89</v>
      </c>
      <c r="BK309" s="222">
        <f>ROUND(I309*H309,2)</f>
        <v>0</v>
      </c>
      <c r="BL309" s="20" t="s">
        <v>140</v>
      </c>
      <c r="BM309" s="221" t="s">
        <v>398</v>
      </c>
    </row>
    <row r="310" s="2" customFormat="1">
      <c r="A310" s="42"/>
      <c r="B310" s="43"/>
      <c r="C310" s="44"/>
      <c r="D310" s="223" t="s">
        <v>142</v>
      </c>
      <c r="E310" s="44"/>
      <c r="F310" s="224" t="s">
        <v>399</v>
      </c>
      <c r="G310" s="44"/>
      <c r="H310" s="44"/>
      <c r="I310" s="225"/>
      <c r="J310" s="44"/>
      <c r="K310" s="44"/>
      <c r="L310" s="48"/>
      <c r="M310" s="226"/>
      <c r="N310" s="227"/>
      <c r="O310" s="88"/>
      <c r="P310" s="88"/>
      <c r="Q310" s="88"/>
      <c r="R310" s="88"/>
      <c r="S310" s="88"/>
      <c r="T310" s="89"/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T310" s="20" t="s">
        <v>142</v>
      </c>
      <c r="AU310" s="20" t="s">
        <v>92</v>
      </c>
    </row>
    <row r="311" s="2" customFormat="1">
      <c r="A311" s="42"/>
      <c r="B311" s="43"/>
      <c r="C311" s="44"/>
      <c r="D311" s="228" t="s">
        <v>144</v>
      </c>
      <c r="E311" s="44"/>
      <c r="F311" s="229" t="s">
        <v>400</v>
      </c>
      <c r="G311" s="44"/>
      <c r="H311" s="44"/>
      <c r="I311" s="225"/>
      <c r="J311" s="44"/>
      <c r="K311" s="44"/>
      <c r="L311" s="48"/>
      <c r="M311" s="226"/>
      <c r="N311" s="227"/>
      <c r="O311" s="88"/>
      <c r="P311" s="88"/>
      <c r="Q311" s="88"/>
      <c r="R311" s="88"/>
      <c r="S311" s="88"/>
      <c r="T311" s="89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T311" s="20" t="s">
        <v>144</v>
      </c>
      <c r="AU311" s="20" t="s">
        <v>92</v>
      </c>
    </row>
    <row r="312" s="13" customFormat="1">
      <c r="A312" s="13"/>
      <c r="B312" s="230"/>
      <c r="C312" s="231"/>
      <c r="D312" s="223" t="s">
        <v>146</v>
      </c>
      <c r="E312" s="232" t="s">
        <v>42</v>
      </c>
      <c r="F312" s="233" t="s">
        <v>401</v>
      </c>
      <c r="G312" s="231"/>
      <c r="H312" s="232" t="s">
        <v>42</v>
      </c>
      <c r="I312" s="234"/>
      <c r="J312" s="231"/>
      <c r="K312" s="231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146</v>
      </c>
      <c r="AU312" s="239" t="s">
        <v>92</v>
      </c>
      <c r="AV312" s="13" t="s">
        <v>89</v>
      </c>
      <c r="AW312" s="13" t="s">
        <v>40</v>
      </c>
      <c r="AX312" s="13" t="s">
        <v>81</v>
      </c>
      <c r="AY312" s="239" t="s">
        <v>132</v>
      </c>
    </row>
    <row r="313" s="14" customFormat="1">
      <c r="A313" s="14"/>
      <c r="B313" s="240"/>
      <c r="C313" s="241"/>
      <c r="D313" s="223" t="s">
        <v>146</v>
      </c>
      <c r="E313" s="242" t="s">
        <v>42</v>
      </c>
      <c r="F313" s="243" t="s">
        <v>402</v>
      </c>
      <c r="G313" s="241"/>
      <c r="H313" s="244">
        <v>325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146</v>
      </c>
      <c r="AU313" s="250" t="s">
        <v>92</v>
      </c>
      <c r="AV313" s="14" t="s">
        <v>92</v>
      </c>
      <c r="AW313" s="14" t="s">
        <v>40</v>
      </c>
      <c r="AX313" s="14" t="s">
        <v>89</v>
      </c>
      <c r="AY313" s="250" t="s">
        <v>132</v>
      </c>
    </row>
    <row r="314" s="2" customFormat="1" ht="16.5" customHeight="1">
      <c r="A314" s="42"/>
      <c r="B314" s="43"/>
      <c r="C314" s="273" t="s">
        <v>403</v>
      </c>
      <c r="D314" s="273" t="s">
        <v>196</v>
      </c>
      <c r="E314" s="274" t="s">
        <v>404</v>
      </c>
      <c r="F314" s="275" t="s">
        <v>405</v>
      </c>
      <c r="G314" s="276" t="s">
        <v>311</v>
      </c>
      <c r="H314" s="277">
        <v>252.5</v>
      </c>
      <c r="I314" s="278"/>
      <c r="J314" s="279">
        <f>ROUND(I314*H314,2)</f>
        <v>0</v>
      </c>
      <c r="K314" s="275" t="s">
        <v>139</v>
      </c>
      <c r="L314" s="280"/>
      <c r="M314" s="281" t="s">
        <v>42</v>
      </c>
      <c r="N314" s="282" t="s">
        <v>52</v>
      </c>
      <c r="O314" s="88"/>
      <c r="P314" s="219">
        <f>O314*H314</f>
        <v>0</v>
      </c>
      <c r="Q314" s="219">
        <v>0.080000000000000002</v>
      </c>
      <c r="R314" s="219">
        <f>Q314*H314</f>
        <v>20.199999999999999</v>
      </c>
      <c r="S314" s="219">
        <v>0</v>
      </c>
      <c r="T314" s="220">
        <f>S314*H314</f>
        <v>0</v>
      </c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R314" s="221" t="s">
        <v>195</v>
      </c>
      <c r="AT314" s="221" t="s">
        <v>196</v>
      </c>
      <c r="AU314" s="221" t="s">
        <v>92</v>
      </c>
      <c r="AY314" s="20" t="s">
        <v>132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20" t="s">
        <v>89</v>
      </c>
      <c r="BK314" s="222">
        <f>ROUND(I314*H314,2)</f>
        <v>0</v>
      </c>
      <c r="BL314" s="20" t="s">
        <v>140</v>
      </c>
      <c r="BM314" s="221" t="s">
        <v>406</v>
      </c>
    </row>
    <row r="315" s="2" customFormat="1">
      <c r="A315" s="42"/>
      <c r="B315" s="43"/>
      <c r="C315" s="44"/>
      <c r="D315" s="223" t="s">
        <v>142</v>
      </c>
      <c r="E315" s="44"/>
      <c r="F315" s="224" t="s">
        <v>405</v>
      </c>
      <c r="G315" s="44"/>
      <c r="H315" s="44"/>
      <c r="I315" s="225"/>
      <c r="J315" s="44"/>
      <c r="K315" s="44"/>
      <c r="L315" s="48"/>
      <c r="M315" s="226"/>
      <c r="N315" s="227"/>
      <c r="O315" s="88"/>
      <c r="P315" s="88"/>
      <c r="Q315" s="88"/>
      <c r="R315" s="88"/>
      <c r="S315" s="88"/>
      <c r="T315" s="89"/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T315" s="20" t="s">
        <v>142</v>
      </c>
      <c r="AU315" s="20" t="s">
        <v>92</v>
      </c>
    </row>
    <row r="316" s="13" customFormat="1">
      <c r="A316" s="13"/>
      <c r="B316" s="230"/>
      <c r="C316" s="231"/>
      <c r="D316" s="223" t="s">
        <v>146</v>
      </c>
      <c r="E316" s="232" t="s">
        <v>42</v>
      </c>
      <c r="F316" s="233" t="s">
        <v>407</v>
      </c>
      <c r="G316" s="231"/>
      <c r="H316" s="232" t="s">
        <v>42</v>
      </c>
      <c r="I316" s="234"/>
      <c r="J316" s="231"/>
      <c r="K316" s="231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146</v>
      </c>
      <c r="AU316" s="239" t="s">
        <v>92</v>
      </c>
      <c r="AV316" s="13" t="s">
        <v>89</v>
      </c>
      <c r="AW316" s="13" t="s">
        <v>40</v>
      </c>
      <c r="AX316" s="13" t="s">
        <v>81</v>
      </c>
      <c r="AY316" s="239" t="s">
        <v>132</v>
      </c>
    </row>
    <row r="317" s="14" customFormat="1">
      <c r="A317" s="14"/>
      <c r="B317" s="240"/>
      <c r="C317" s="241"/>
      <c r="D317" s="223" t="s">
        <v>146</v>
      </c>
      <c r="E317" s="242" t="s">
        <v>42</v>
      </c>
      <c r="F317" s="243" t="s">
        <v>408</v>
      </c>
      <c r="G317" s="241"/>
      <c r="H317" s="244">
        <v>252.5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146</v>
      </c>
      <c r="AU317" s="250" t="s">
        <v>92</v>
      </c>
      <c r="AV317" s="14" t="s">
        <v>92</v>
      </c>
      <c r="AW317" s="14" t="s">
        <v>40</v>
      </c>
      <c r="AX317" s="14" t="s">
        <v>81</v>
      </c>
      <c r="AY317" s="250" t="s">
        <v>132</v>
      </c>
    </row>
    <row r="318" s="15" customFormat="1">
      <c r="A318" s="15"/>
      <c r="B318" s="251"/>
      <c r="C318" s="252"/>
      <c r="D318" s="223" t="s">
        <v>146</v>
      </c>
      <c r="E318" s="253" t="s">
        <v>42</v>
      </c>
      <c r="F318" s="254" t="s">
        <v>168</v>
      </c>
      <c r="G318" s="252"/>
      <c r="H318" s="255">
        <v>252.5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1" t="s">
        <v>146</v>
      </c>
      <c r="AU318" s="261" t="s">
        <v>92</v>
      </c>
      <c r="AV318" s="15" t="s">
        <v>140</v>
      </c>
      <c r="AW318" s="15" t="s">
        <v>4</v>
      </c>
      <c r="AX318" s="15" t="s">
        <v>89</v>
      </c>
      <c r="AY318" s="261" t="s">
        <v>132</v>
      </c>
    </row>
    <row r="319" s="2" customFormat="1" ht="24.15" customHeight="1">
      <c r="A319" s="42"/>
      <c r="B319" s="43"/>
      <c r="C319" s="273" t="s">
        <v>409</v>
      </c>
      <c r="D319" s="273" t="s">
        <v>196</v>
      </c>
      <c r="E319" s="274" t="s">
        <v>410</v>
      </c>
      <c r="F319" s="275" t="s">
        <v>411</v>
      </c>
      <c r="G319" s="276" t="s">
        <v>311</v>
      </c>
      <c r="H319" s="277">
        <v>54.539999999999999</v>
      </c>
      <c r="I319" s="278"/>
      <c r="J319" s="279">
        <f>ROUND(I319*H319,2)</f>
        <v>0</v>
      </c>
      <c r="K319" s="275" t="s">
        <v>139</v>
      </c>
      <c r="L319" s="280"/>
      <c r="M319" s="281" t="s">
        <v>42</v>
      </c>
      <c r="N319" s="282" t="s">
        <v>52</v>
      </c>
      <c r="O319" s="88"/>
      <c r="P319" s="219">
        <f>O319*H319</f>
        <v>0</v>
      </c>
      <c r="Q319" s="219">
        <v>0.048300000000000003</v>
      </c>
      <c r="R319" s="219">
        <f>Q319*H319</f>
        <v>2.6342820000000002</v>
      </c>
      <c r="S319" s="219">
        <v>0</v>
      </c>
      <c r="T319" s="220">
        <f>S319*H319</f>
        <v>0</v>
      </c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R319" s="221" t="s">
        <v>195</v>
      </c>
      <c r="AT319" s="221" t="s">
        <v>196</v>
      </c>
      <c r="AU319" s="221" t="s">
        <v>92</v>
      </c>
      <c r="AY319" s="20" t="s">
        <v>132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20" t="s">
        <v>89</v>
      </c>
      <c r="BK319" s="222">
        <f>ROUND(I319*H319,2)</f>
        <v>0</v>
      </c>
      <c r="BL319" s="20" t="s">
        <v>140</v>
      </c>
      <c r="BM319" s="221" t="s">
        <v>412</v>
      </c>
    </row>
    <row r="320" s="2" customFormat="1">
      <c r="A320" s="42"/>
      <c r="B320" s="43"/>
      <c r="C320" s="44"/>
      <c r="D320" s="223" t="s">
        <v>142</v>
      </c>
      <c r="E320" s="44"/>
      <c r="F320" s="224" t="s">
        <v>411</v>
      </c>
      <c r="G320" s="44"/>
      <c r="H320" s="44"/>
      <c r="I320" s="225"/>
      <c r="J320" s="44"/>
      <c r="K320" s="44"/>
      <c r="L320" s="48"/>
      <c r="M320" s="226"/>
      <c r="N320" s="227"/>
      <c r="O320" s="88"/>
      <c r="P320" s="88"/>
      <c r="Q320" s="88"/>
      <c r="R320" s="88"/>
      <c r="S320" s="88"/>
      <c r="T320" s="89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T320" s="20" t="s">
        <v>142</v>
      </c>
      <c r="AU320" s="20" t="s">
        <v>92</v>
      </c>
    </row>
    <row r="321" s="13" customFormat="1">
      <c r="A321" s="13"/>
      <c r="B321" s="230"/>
      <c r="C321" s="231"/>
      <c r="D321" s="223" t="s">
        <v>146</v>
      </c>
      <c r="E321" s="232" t="s">
        <v>42</v>
      </c>
      <c r="F321" s="233" t="s">
        <v>407</v>
      </c>
      <c r="G321" s="231"/>
      <c r="H321" s="232" t="s">
        <v>42</v>
      </c>
      <c r="I321" s="234"/>
      <c r="J321" s="231"/>
      <c r="K321" s="231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146</v>
      </c>
      <c r="AU321" s="239" t="s">
        <v>92</v>
      </c>
      <c r="AV321" s="13" t="s">
        <v>89</v>
      </c>
      <c r="AW321" s="13" t="s">
        <v>40</v>
      </c>
      <c r="AX321" s="13" t="s">
        <v>81</v>
      </c>
      <c r="AY321" s="239" t="s">
        <v>132</v>
      </c>
    </row>
    <row r="322" s="14" customFormat="1">
      <c r="A322" s="14"/>
      <c r="B322" s="240"/>
      <c r="C322" s="241"/>
      <c r="D322" s="223" t="s">
        <v>146</v>
      </c>
      <c r="E322" s="242" t="s">
        <v>42</v>
      </c>
      <c r="F322" s="243" t="s">
        <v>413</v>
      </c>
      <c r="G322" s="241"/>
      <c r="H322" s="244">
        <v>54.539999999999999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146</v>
      </c>
      <c r="AU322" s="250" t="s">
        <v>92</v>
      </c>
      <c r="AV322" s="14" t="s">
        <v>92</v>
      </c>
      <c r="AW322" s="14" t="s">
        <v>40</v>
      </c>
      <c r="AX322" s="14" t="s">
        <v>81</v>
      </c>
      <c r="AY322" s="250" t="s">
        <v>132</v>
      </c>
    </row>
    <row r="323" s="15" customFormat="1">
      <c r="A323" s="15"/>
      <c r="B323" s="251"/>
      <c r="C323" s="252"/>
      <c r="D323" s="223" t="s">
        <v>146</v>
      </c>
      <c r="E323" s="253" t="s">
        <v>42</v>
      </c>
      <c r="F323" s="254" t="s">
        <v>168</v>
      </c>
      <c r="G323" s="252"/>
      <c r="H323" s="255">
        <v>54.539999999999999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1" t="s">
        <v>146</v>
      </c>
      <c r="AU323" s="261" t="s">
        <v>92</v>
      </c>
      <c r="AV323" s="15" t="s">
        <v>140</v>
      </c>
      <c r="AW323" s="15" t="s">
        <v>4</v>
      </c>
      <c r="AX323" s="15" t="s">
        <v>89</v>
      </c>
      <c r="AY323" s="261" t="s">
        <v>132</v>
      </c>
    </row>
    <row r="324" s="2" customFormat="1" ht="24.15" customHeight="1">
      <c r="A324" s="42"/>
      <c r="B324" s="43"/>
      <c r="C324" s="273" t="s">
        <v>414</v>
      </c>
      <c r="D324" s="273" t="s">
        <v>196</v>
      </c>
      <c r="E324" s="274" t="s">
        <v>415</v>
      </c>
      <c r="F324" s="275" t="s">
        <v>416</v>
      </c>
      <c r="G324" s="276" t="s">
        <v>311</v>
      </c>
      <c r="H324" s="277">
        <v>21.210000000000001</v>
      </c>
      <c r="I324" s="278"/>
      <c r="J324" s="279">
        <f>ROUND(I324*H324,2)</f>
        <v>0</v>
      </c>
      <c r="K324" s="275" t="s">
        <v>139</v>
      </c>
      <c r="L324" s="280"/>
      <c r="M324" s="281" t="s">
        <v>42</v>
      </c>
      <c r="N324" s="282" t="s">
        <v>52</v>
      </c>
      <c r="O324" s="88"/>
      <c r="P324" s="219">
        <f>O324*H324</f>
        <v>0</v>
      </c>
      <c r="Q324" s="219">
        <v>0.065670000000000006</v>
      </c>
      <c r="R324" s="219">
        <f>Q324*H324</f>
        <v>1.3928607000000002</v>
      </c>
      <c r="S324" s="219">
        <v>0</v>
      </c>
      <c r="T324" s="220">
        <f>S324*H324</f>
        <v>0</v>
      </c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R324" s="221" t="s">
        <v>195</v>
      </c>
      <c r="AT324" s="221" t="s">
        <v>196</v>
      </c>
      <c r="AU324" s="221" t="s">
        <v>92</v>
      </c>
      <c r="AY324" s="20" t="s">
        <v>132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20" t="s">
        <v>89</v>
      </c>
      <c r="BK324" s="222">
        <f>ROUND(I324*H324,2)</f>
        <v>0</v>
      </c>
      <c r="BL324" s="20" t="s">
        <v>140</v>
      </c>
      <c r="BM324" s="221" t="s">
        <v>417</v>
      </c>
    </row>
    <row r="325" s="2" customFormat="1">
      <c r="A325" s="42"/>
      <c r="B325" s="43"/>
      <c r="C325" s="44"/>
      <c r="D325" s="223" t="s">
        <v>142</v>
      </c>
      <c r="E325" s="44"/>
      <c r="F325" s="224" t="s">
        <v>416</v>
      </c>
      <c r="G325" s="44"/>
      <c r="H325" s="44"/>
      <c r="I325" s="225"/>
      <c r="J325" s="44"/>
      <c r="K325" s="44"/>
      <c r="L325" s="48"/>
      <c r="M325" s="226"/>
      <c r="N325" s="227"/>
      <c r="O325" s="88"/>
      <c r="P325" s="88"/>
      <c r="Q325" s="88"/>
      <c r="R325" s="88"/>
      <c r="S325" s="88"/>
      <c r="T325" s="89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T325" s="20" t="s">
        <v>142</v>
      </c>
      <c r="AU325" s="20" t="s">
        <v>92</v>
      </c>
    </row>
    <row r="326" s="13" customFormat="1">
      <c r="A326" s="13"/>
      <c r="B326" s="230"/>
      <c r="C326" s="231"/>
      <c r="D326" s="223" t="s">
        <v>146</v>
      </c>
      <c r="E326" s="232" t="s">
        <v>42</v>
      </c>
      <c r="F326" s="233" t="s">
        <v>407</v>
      </c>
      <c r="G326" s="231"/>
      <c r="H326" s="232" t="s">
        <v>42</v>
      </c>
      <c r="I326" s="234"/>
      <c r="J326" s="231"/>
      <c r="K326" s="231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146</v>
      </c>
      <c r="AU326" s="239" t="s">
        <v>92</v>
      </c>
      <c r="AV326" s="13" t="s">
        <v>89</v>
      </c>
      <c r="AW326" s="13" t="s">
        <v>40</v>
      </c>
      <c r="AX326" s="13" t="s">
        <v>81</v>
      </c>
      <c r="AY326" s="239" t="s">
        <v>132</v>
      </c>
    </row>
    <row r="327" s="14" customFormat="1">
      <c r="A327" s="14"/>
      <c r="B327" s="240"/>
      <c r="C327" s="241"/>
      <c r="D327" s="223" t="s">
        <v>146</v>
      </c>
      <c r="E327" s="242" t="s">
        <v>42</v>
      </c>
      <c r="F327" s="243" t="s">
        <v>418</v>
      </c>
      <c r="G327" s="241"/>
      <c r="H327" s="244">
        <v>21.210000000000001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146</v>
      </c>
      <c r="AU327" s="250" t="s">
        <v>92</v>
      </c>
      <c r="AV327" s="14" t="s">
        <v>92</v>
      </c>
      <c r="AW327" s="14" t="s">
        <v>40</v>
      </c>
      <c r="AX327" s="14" t="s">
        <v>81</v>
      </c>
      <c r="AY327" s="250" t="s">
        <v>132</v>
      </c>
    </row>
    <row r="328" s="15" customFormat="1">
      <c r="A328" s="15"/>
      <c r="B328" s="251"/>
      <c r="C328" s="252"/>
      <c r="D328" s="223" t="s">
        <v>146</v>
      </c>
      <c r="E328" s="253" t="s">
        <v>42</v>
      </c>
      <c r="F328" s="254" t="s">
        <v>168</v>
      </c>
      <c r="G328" s="252"/>
      <c r="H328" s="255">
        <v>21.210000000000001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1" t="s">
        <v>146</v>
      </c>
      <c r="AU328" s="261" t="s">
        <v>92</v>
      </c>
      <c r="AV328" s="15" t="s">
        <v>140</v>
      </c>
      <c r="AW328" s="15" t="s">
        <v>4</v>
      </c>
      <c r="AX328" s="15" t="s">
        <v>89</v>
      </c>
      <c r="AY328" s="261" t="s">
        <v>132</v>
      </c>
    </row>
    <row r="329" s="2" customFormat="1" ht="21.75" customHeight="1">
      <c r="A329" s="42"/>
      <c r="B329" s="43"/>
      <c r="C329" s="273" t="s">
        <v>419</v>
      </c>
      <c r="D329" s="273" t="s">
        <v>196</v>
      </c>
      <c r="E329" s="274" t="s">
        <v>420</v>
      </c>
      <c r="F329" s="275" t="s">
        <v>421</v>
      </c>
      <c r="G329" s="276" t="s">
        <v>311</v>
      </c>
      <c r="H329" s="277">
        <v>0.80800000000000005</v>
      </c>
      <c r="I329" s="278"/>
      <c r="J329" s="279">
        <f>ROUND(I329*H329,2)</f>
        <v>0</v>
      </c>
      <c r="K329" s="275" t="s">
        <v>139</v>
      </c>
      <c r="L329" s="280"/>
      <c r="M329" s="281" t="s">
        <v>42</v>
      </c>
      <c r="N329" s="282" t="s">
        <v>52</v>
      </c>
      <c r="O329" s="88"/>
      <c r="P329" s="219">
        <f>O329*H329</f>
        <v>0</v>
      </c>
      <c r="Q329" s="219">
        <v>0.060999999999999999</v>
      </c>
      <c r="R329" s="219">
        <f>Q329*H329</f>
        <v>0.049288000000000005</v>
      </c>
      <c r="S329" s="219">
        <v>0</v>
      </c>
      <c r="T329" s="220">
        <f>S329*H329</f>
        <v>0</v>
      </c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R329" s="221" t="s">
        <v>195</v>
      </c>
      <c r="AT329" s="221" t="s">
        <v>196</v>
      </c>
      <c r="AU329" s="221" t="s">
        <v>92</v>
      </c>
      <c r="AY329" s="20" t="s">
        <v>132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20" t="s">
        <v>89</v>
      </c>
      <c r="BK329" s="222">
        <f>ROUND(I329*H329,2)</f>
        <v>0</v>
      </c>
      <c r="BL329" s="20" t="s">
        <v>140</v>
      </c>
      <c r="BM329" s="221" t="s">
        <v>422</v>
      </c>
    </row>
    <row r="330" s="2" customFormat="1">
      <c r="A330" s="42"/>
      <c r="B330" s="43"/>
      <c r="C330" s="44"/>
      <c r="D330" s="223" t="s">
        <v>142</v>
      </c>
      <c r="E330" s="44"/>
      <c r="F330" s="224" t="s">
        <v>421</v>
      </c>
      <c r="G330" s="44"/>
      <c r="H330" s="44"/>
      <c r="I330" s="225"/>
      <c r="J330" s="44"/>
      <c r="K330" s="44"/>
      <c r="L330" s="48"/>
      <c r="M330" s="226"/>
      <c r="N330" s="227"/>
      <c r="O330" s="88"/>
      <c r="P330" s="88"/>
      <c r="Q330" s="88"/>
      <c r="R330" s="88"/>
      <c r="S330" s="88"/>
      <c r="T330" s="89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T330" s="20" t="s">
        <v>142</v>
      </c>
      <c r="AU330" s="20" t="s">
        <v>92</v>
      </c>
    </row>
    <row r="331" s="13" customFormat="1">
      <c r="A331" s="13"/>
      <c r="B331" s="230"/>
      <c r="C331" s="231"/>
      <c r="D331" s="223" t="s">
        <v>146</v>
      </c>
      <c r="E331" s="232" t="s">
        <v>42</v>
      </c>
      <c r="F331" s="233" t="s">
        <v>407</v>
      </c>
      <c r="G331" s="231"/>
      <c r="H331" s="232" t="s">
        <v>42</v>
      </c>
      <c r="I331" s="234"/>
      <c r="J331" s="231"/>
      <c r="K331" s="231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146</v>
      </c>
      <c r="AU331" s="239" t="s">
        <v>92</v>
      </c>
      <c r="AV331" s="13" t="s">
        <v>89</v>
      </c>
      <c r="AW331" s="13" t="s">
        <v>40</v>
      </c>
      <c r="AX331" s="13" t="s">
        <v>81</v>
      </c>
      <c r="AY331" s="239" t="s">
        <v>132</v>
      </c>
    </row>
    <row r="332" s="14" customFormat="1">
      <c r="A332" s="14"/>
      <c r="B332" s="240"/>
      <c r="C332" s="241"/>
      <c r="D332" s="223" t="s">
        <v>146</v>
      </c>
      <c r="E332" s="242" t="s">
        <v>42</v>
      </c>
      <c r="F332" s="243" t="s">
        <v>423</v>
      </c>
      <c r="G332" s="241"/>
      <c r="H332" s="244">
        <v>0.80800000000000005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146</v>
      </c>
      <c r="AU332" s="250" t="s">
        <v>92</v>
      </c>
      <c r="AV332" s="14" t="s">
        <v>92</v>
      </c>
      <c r="AW332" s="14" t="s">
        <v>40</v>
      </c>
      <c r="AX332" s="14" t="s">
        <v>81</v>
      </c>
      <c r="AY332" s="250" t="s">
        <v>132</v>
      </c>
    </row>
    <row r="333" s="15" customFormat="1">
      <c r="A333" s="15"/>
      <c r="B333" s="251"/>
      <c r="C333" s="252"/>
      <c r="D333" s="223" t="s">
        <v>146</v>
      </c>
      <c r="E333" s="253" t="s">
        <v>42</v>
      </c>
      <c r="F333" s="254" t="s">
        <v>168</v>
      </c>
      <c r="G333" s="252"/>
      <c r="H333" s="255">
        <v>0.80800000000000005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1" t="s">
        <v>146</v>
      </c>
      <c r="AU333" s="261" t="s">
        <v>92</v>
      </c>
      <c r="AV333" s="15" t="s">
        <v>140</v>
      </c>
      <c r="AW333" s="15" t="s">
        <v>40</v>
      </c>
      <c r="AX333" s="15" t="s">
        <v>89</v>
      </c>
      <c r="AY333" s="261" t="s">
        <v>132</v>
      </c>
    </row>
    <row r="334" s="2" customFormat="1" ht="33" customHeight="1">
      <c r="A334" s="42"/>
      <c r="B334" s="43"/>
      <c r="C334" s="210" t="s">
        <v>424</v>
      </c>
      <c r="D334" s="210" t="s">
        <v>135</v>
      </c>
      <c r="E334" s="211" t="s">
        <v>425</v>
      </c>
      <c r="F334" s="212" t="s">
        <v>426</v>
      </c>
      <c r="G334" s="213" t="s">
        <v>311</v>
      </c>
      <c r="H334" s="214">
        <v>17.199999999999999</v>
      </c>
      <c r="I334" s="215"/>
      <c r="J334" s="216">
        <f>ROUND(I334*H334,2)</f>
        <v>0</v>
      </c>
      <c r="K334" s="212" t="s">
        <v>139</v>
      </c>
      <c r="L334" s="48"/>
      <c r="M334" s="217" t="s">
        <v>42</v>
      </c>
      <c r="N334" s="218" t="s">
        <v>52</v>
      </c>
      <c r="O334" s="88"/>
      <c r="P334" s="219">
        <f>O334*H334</f>
        <v>0</v>
      </c>
      <c r="Q334" s="219">
        <v>0.14041999999999999</v>
      </c>
      <c r="R334" s="219">
        <f>Q334*H334</f>
        <v>2.4152239999999998</v>
      </c>
      <c r="S334" s="219">
        <v>0</v>
      </c>
      <c r="T334" s="220">
        <f>S334*H334</f>
        <v>0</v>
      </c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R334" s="221" t="s">
        <v>140</v>
      </c>
      <c r="AT334" s="221" t="s">
        <v>135</v>
      </c>
      <c r="AU334" s="221" t="s">
        <v>92</v>
      </c>
      <c r="AY334" s="20" t="s">
        <v>132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20" t="s">
        <v>89</v>
      </c>
      <c r="BK334" s="222">
        <f>ROUND(I334*H334,2)</f>
        <v>0</v>
      </c>
      <c r="BL334" s="20" t="s">
        <v>140</v>
      </c>
      <c r="BM334" s="221" t="s">
        <v>427</v>
      </c>
    </row>
    <row r="335" s="2" customFormat="1">
      <c r="A335" s="42"/>
      <c r="B335" s="43"/>
      <c r="C335" s="44"/>
      <c r="D335" s="223" t="s">
        <v>142</v>
      </c>
      <c r="E335" s="44"/>
      <c r="F335" s="224" t="s">
        <v>428</v>
      </c>
      <c r="G335" s="44"/>
      <c r="H335" s="44"/>
      <c r="I335" s="225"/>
      <c r="J335" s="44"/>
      <c r="K335" s="44"/>
      <c r="L335" s="48"/>
      <c r="M335" s="226"/>
      <c r="N335" s="227"/>
      <c r="O335" s="88"/>
      <c r="P335" s="88"/>
      <c r="Q335" s="88"/>
      <c r="R335" s="88"/>
      <c r="S335" s="88"/>
      <c r="T335" s="89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T335" s="20" t="s">
        <v>142</v>
      </c>
      <c r="AU335" s="20" t="s">
        <v>92</v>
      </c>
    </row>
    <row r="336" s="2" customFormat="1">
      <c r="A336" s="42"/>
      <c r="B336" s="43"/>
      <c r="C336" s="44"/>
      <c r="D336" s="228" t="s">
        <v>144</v>
      </c>
      <c r="E336" s="44"/>
      <c r="F336" s="229" t="s">
        <v>429</v>
      </c>
      <c r="G336" s="44"/>
      <c r="H336" s="44"/>
      <c r="I336" s="225"/>
      <c r="J336" s="44"/>
      <c r="K336" s="44"/>
      <c r="L336" s="48"/>
      <c r="M336" s="226"/>
      <c r="N336" s="227"/>
      <c r="O336" s="88"/>
      <c r="P336" s="88"/>
      <c r="Q336" s="88"/>
      <c r="R336" s="88"/>
      <c r="S336" s="88"/>
      <c r="T336" s="89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T336" s="20" t="s">
        <v>144</v>
      </c>
      <c r="AU336" s="20" t="s">
        <v>92</v>
      </c>
    </row>
    <row r="337" s="13" customFormat="1">
      <c r="A337" s="13"/>
      <c r="B337" s="230"/>
      <c r="C337" s="231"/>
      <c r="D337" s="223" t="s">
        <v>146</v>
      </c>
      <c r="E337" s="232" t="s">
        <v>42</v>
      </c>
      <c r="F337" s="233" t="s">
        <v>430</v>
      </c>
      <c r="G337" s="231"/>
      <c r="H337" s="232" t="s">
        <v>42</v>
      </c>
      <c r="I337" s="234"/>
      <c r="J337" s="231"/>
      <c r="K337" s="231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146</v>
      </c>
      <c r="AU337" s="239" t="s">
        <v>92</v>
      </c>
      <c r="AV337" s="13" t="s">
        <v>89</v>
      </c>
      <c r="AW337" s="13" t="s">
        <v>40</v>
      </c>
      <c r="AX337" s="13" t="s">
        <v>81</v>
      </c>
      <c r="AY337" s="239" t="s">
        <v>132</v>
      </c>
    </row>
    <row r="338" s="14" customFormat="1">
      <c r="A338" s="14"/>
      <c r="B338" s="240"/>
      <c r="C338" s="241"/>
      <c r="D338" s="223" t="s">
        <v>146</v>
      </c>
      <c r="E338" s="242" t="s">
        <v>42</v>
      </c>
      <c r="F338" s="243" t="s">
        <v>431</v>
      </c>
      <c r="G338" s="241"/>
      <c r="H338" s="244">
        <v>17.199999999999999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146</v>
      </c>
      <c r="AU338" s="250" t="s">
        <v>92</v>
      </c>
      <c r="AV338" s="14" t="s">
        <v>92</v>
      </c>
      <c r="AW338" s="14" t="s">
        <v>40</v>
      </c>
      <c r="AX338" s="14" t="s">
        <v>89</v>
      </c>
      <c r="AY338" s="250" t="s">
        <v>132</v>
      </c>
    </row>
    <row r="339" s="2" customFormat="1" ht="16.5" customHeight="1">
      <c r="A339" s="42"/>
      <c r="B339" s="43"/>
      <c r="C339" s="273" t="s">
        <v>432</v>
      </c>
      <c r="D339" s="273" t="s">
        <v>196</v>
      </c>
      <c r="E339" s="274" t="s">
        <v>433</v>
      </c>
      <c r="F339" s="275" t="s">
        <v>434</v>
      </c>
      <c r="G339" s="276" t="s">
        <v>311</v>
      </c>
      <c r="H339" s="277">
        <v>18.18</v>
      </c>
      <c r="I339" s="278"/>
      <c r="J339" s="279">
        <f>ROUND(I339*H339,2)</f>
        <v>0</v>
      </c>
      <c r="K339" s="275" t="s">
        <v>139</v>
      </c>
      <c r="L339" s="280"/>
      <c r="M339" s="281" t="s">
        <v>42</v>
      </c>
      <c r="N339" s="282" t="s">
        <v>52</v>
      </c>
      <c r="O339" s="88"/>
      <c r="P339" s="219">
        <f>O339*H339</f>
        <v>0</v>
      </c>
      <c r="Q339" s="219">
        <v>0.056120000000000003</v>
      </c>
      <c r="R339" s="219">
        <f>Q339*H339</f>
        <v>1.0202616</v>
      </c>
      <c r="S339" s="219">
        <v>0</v>
      </c>
      <c r="T339" s="220">
        <f>S339*H339</f>
        <v>0</v>
      </c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R339" s="221" t="s">
        <v>195</v>
      </c>
      <c r="AT339" s="221" t="s">
        <v>196</v>
      </c>
      <c r="AU339" s="221" t="s">
        <v>92</v>
      </c>
      <c r="AY339" s="20" t="s">
        <v>132</v>
      </c>
      <c r="BE339" s="222">
        <f>IF(N339="základní",J339,0)</f>
        <v>0</v>
      </c>
      <c r="BF339" s="222">
        <f>IF(N339="snížená",J339,0)</f>
        <v>0</v>
      </c>
      <c r="BG339" s="222">
        <f>IF(N339="zákl. přenesená",J339,0)</f>
        <v>0</v>
      </c>
      <c r="BH339" s="222">
        <f>IF(N339="sníž. přenesená",J339,0)</f>
        <v>0</v>
      </c>
      <c r="BI339" s="222">
        <f>IF(N339="nulová",J339,0)</f>
        <v>0</v>
      </c>
      <c r="BJ339" s="20" t="s">
        <v>89</v>
      </c>
      <c r="BK339" s="222">
        <f>ROUND(I339*H339,2)</f>
        <v>0</v>
      </c>
      <c r="BL339" s="20" t="s">
        <v>140</v>
      </c>
      <c r="BM339" s="221" t="s">
        <v>435</v>
      </c>
    </row>
    <row r="340" s="2" customFormat="1">
      <c r="A340" s="42"/>
      <c r="B340" s="43"/>
      <c r="C340" s="44"/>
      <c r="D340" s="223" t="s">
        <v>142</v>
      </c>
      <c r="E340" s="44"/>
      <c r="F340" s="224" t="s">
        <v>434</v>
      </c>
      <c r="G340" s="44"/>
      <c r="H340" s="44"/>
      <c r="I340" s="225"/>
      <c r="J340" s="44"/>
      <c r="K340" s="44"/>
      <c r="L340" s="48"/>
      <c r="M340" s="226"/>
      <c r="N340" s="227"/>
      <c r="O340" s="88"/>
      <c r="P340" s="88"/>
      <c r="Q340" s="88"/>
      <c r="R340" s="88"/>
      <c r="S340" s="88"/>
      <c r="T340" s="89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T340" s="20" t="s">
        <v>142</v>
      </c>
      <c r="AU340" s="20" t="s">
        <v>92</v>
      </c>
    </row>
    <row r="341" s="13" customFormat="1">
      <c r="A341" s="13"/>
      <c r="B341" s="230"/>
      <c r="C341" s="231"/>
      <c r="D341" s="223" t="s">
        <v>146</v>
      </c>
      <c r="E341" s="232" t="s">
        <v>42</v>
      </c>
      <c r="F341" s="233" t="s">
        <v>430</v>
      </c>
      <c r="G341" s="231"/>
      <c r="H341" s="232" t="s">
        <v>42</v>
      </c>
      <c r="I341" s="234"/>
      <c r="J341" s="231"/>
      <c r="K341" s="231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146</v>
      </c>
      <c r="AU341" s="239" t="s">
        <v>92</v>
      </c>
      <c r="AV341" s="13" t="s">
        <v>89</v>
      </c>
      <c r="AW341" s="13" t="s">
        <v>40</v>
      </c>
      <c r="AX341" s="13" t="s">
        <v>81</v>
      </c>
      <c r="AY341" s="239" t="s">
        <v>132</v>
      </c>
    </row>
    <row r="342" s="14" customFormat="1">
      <c r="A342" s="14"/>
      <c r="B342" s="240"/>
      <c r="C342" s="241"/>
      <c r="D342" s="223" t="s">
        <v>146</v>
      </c>
      <c r="E342" s="242" t="s">
        <v>42</v>
      </c>
      <c r="F342" s="243" t="s">
        <v>436</v>
      </c>
      <c r="G342" s="241"/>
      <c r="H342" s="244">
        <v>18.18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146</v>
      </c>
      <c r="AU342" s="250" t="s">
        <v>92</v>
      </c>
      <c r="AV342" s="14" t="s">
        <v>92</v>
      </c>
      <c r="AW342" s="14" t="s">
        <v>40</v>
      </c>
      <c r="AX342" s="14" t="s">
        <v>89</v>
      </c>
      <c r="AY342" s="250" t="s">
        <v>132</v>
      </c>
    </row>
    <row r="343" s="2" customFormat="1" ht="24.15" customHeight="1">
      <c r="A343" s="42"/>
      <c r="B343" s="43"/>
      <c r="C343" s="210" t="s">
        <v>437</v>
      </c>
      <c r="D343" s="210" t="s">
        <v>135</v>
      </c>
      <c r="E343" s="211" t="s">
        <v>438</v>
      </c>
      <c r="F343" s="212" t="s">
        <v>439</v>
      </c>
      <c r="G343" s="213" t="s">
        <v>311</v>
      </c>
      <c r="H343" s="214">
        <v>6.2999999999999998</v>
      </c>
      <c r="I343" s="215"/>
      <c r="J343" s="216">
        <f>ROUND(I343*H343,2)</f>
        <v>0</v>
      </c>
      <c r="K343" s="212" t="s">
        <v>139</v>
      </c>
      <c r="L343" s="48"/>
      <c r="M343" s="217" t="s">
        <v>42</v>
      </c>
      <c r="N343" s="218" t="s">
        <v>52</v>
      </c>
      <c r="O343" s="88"/>
      <c r="P343" s="219">
        <f>O343*H343</f>
        <v>0</v>
      </c>
      <c r="Q343" s="219">
        <v>0.15256</v>
      </c>
      <c r="R343" s="219">
        <f>Q343*H343</f>
        <v>0.96112799999999998</v>
      </c>
      <c r="S343" s="219">
        <v>0</v>
      </c>
      <c r="T343" s="220">
        <f>S343*H343</f>
        <v>0</v>
      </c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R343" s="221" t="s">
        <v>140</v>
      </c>
      <c r="AT343" s="221" t="s">
        <v>135</v>
      </c>
      <c r="AU343" s="221" t="s">
        <v>92</v>
      </c>
      <c r="AY343" s="20" t="s">
        <v>132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20" t="s">
        <v>89</v>
      </c>
      <c r="BK343" s="222">
        <f>ROUND(I343*H343,2)</f>
        <v>0</v>
      </c>
      <c r="BL343" s="20" t="s">
        <v>140</v>
      </c>
      <c r="BM343" s="221" t="s">
        <v>440</v>
      </c>
    </row>
    <row r="344" s="2" customFormat="1">
      <c r="A344" s="42"/>
      <c r="B344" s="43"/>
      <c r="C344" s="44"/>
      <c r="D344" s="223" t="s">
        <v>142</v>
      </c>
      <c r="E344" s="44"/>
      <c r="F344" s="224" t="s">
        <v>441</v>
      </c>
      <c r="G344" s="44"/>
      <c r="H344" s="44"/>
      <c r="I344" s="225"/>
      <c r="J344" s="44"/>
      <c r="K344" s="44"/>
      <c r="L344" s="48"/>
      <c r="M344" s="226"/>
      <c r="N344" s="227"/>
      <c r="O344" s="88"/>
      <c r="P344" s="88"/>
      <c r="Q344" s="88"/>
      <c r="R344" s="88"/>
      <c r="S344" s="88"/>
      <c r="T344" s="89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T344" s="20" t="s">
        <v>142</v>
      </c>
      <c r="AU344" s="20" t="s">
        <v>92</v>
      </c>
    </row>
    <row r="345" s="2" customFormat="1">
      <c r="A345" s="42"/>
      <c r="B345" s="43"/>
      <c r="C345" s="44"/>
      <c r="D345" s="228" t="s">
        <v>144</v>
      </c>
      <c r="E345" s="44"/>
      <c r="F345" s="229" t="s">
        <v>442</v>
      </c>
      <c r="G345" s="44"/>
      <c r="H345" s="44"/>
      <c r="I345" s="225"/>
      <c r="J345" s="44"/>
      <c r="K345" s="44"/>
      <c r="L345" s="48"/>
      <c r="M345" s="226"/>
      <c r="N345" s="227"/>
      <c r="O345" s="88"/>
      <c r="P345" s="88"/>
      <c r="Q345" s="88"/>
      <c r="R345" s="88"/>
      <c r="S345" s="88"/>
      <c r="T345" s="89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T345" s="20" t="s">
        <v>144</v>
      </c>
      <c r="AU345" s="20" t="s">
        <v>92</v>
      </c>
    </row>
    <row r="346" s="13" customFormat="1">
      <c r="A346" s="13"/>
      <c r="B346" s="230"/>
      <c r="C346" s="231"/>
      <c r="D346" s="223" t="s">
        <v>146</v>
      </c>
      <c r="E346" s="232" t="s">
        <v>42</v>
      </c>
      <c r="F346" s="233" t="s">
        <v>443</v>
      </c>
      <c r="G346" s="231"/>
      <c r="H346" s="232" t="s">
        <v>42</v>
      </c>
      <c r="I346" s="234"/>
      <c r="J346" s="231"/>
      <c r="K346" s="231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146</v>
      </c>
      <c r="AU346" s="239" t="s">
        <v>92</v>
      </c>
      <c r="AV346" s="13" t="s">
        <v>89</v>
      </c>
      <c r="AW346" s="13" t="s">
        <v>40</v>
      </c>
      <c r="AX346" s="13" t="s">
        <v>81</v>
      </c>
      <c r="AY346" s="239" t="s">
        <v>132</v>
      </c>
    </row>
    <row r="347" s="14" customFormat="1">
      <c r="A347" s="14"/>
      <c r="B347" s="240"/>
      <c r="C347" s="241"/>
      <c r="D347" s="223" t="s">
        <v>146</v>
      </c>
      <c r="E347" s="242" t="s">
        <v>42</v>
      </c>
      <c r="F347" s="243" t="s">
        <v>444</v>
      </c>
      <c r="G347" s="241"/>
      <c r="H347" s="244">
        <v>6.2999999999999998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146</v>
      </c>
      <c r="AU347" s="250" t="s">
        <v>92</v>
      </c>
      <c r="AV347" s="14" t="s">
        <v>92</v>
      </c>
      <c r="AW347" s="14" t="s">
        <v>40</v>
      </c>
      <c r="AX347" s="14" t="s">
        <v>89</v>
      </c>
      <c r="AY347" s="250" t="s">
        <v>132</v>
      </c>
    </row>
    <row r="348" s="2" customFormat="1" ht="24.15" customHeight="1">
      <c r="A348" s="42"/>
      <c r="B348" s="43"/>
      <c r="C348" s="210" t="s">
        <v>445</v>
      </c>
      <c r="D348" s="210" t="s">
        <v>135</v>
      </c>
      <c r="E348" s="211" t="s">
        <v>446</v>
      </c>
      <c r="F348" s="212" t="s">
        <v>447</v>
      </c>
      <c r="G348" s="213" t="s">
        <v>138</v>
      </c>
      <c r="H348" s="214">
        <v>27.835999999999999</v>
      </c>
      <c r="I348" s="215"/>
      <c r="J348" s="216">
        <f>ROUND(I348*H348,2)</f>
        <v>0</v>
      </c>
      <c r="K348" s="212" t="s">
        <v>139</v>
      </c>
      <c r="L348" s="48"/>
      <c r="M348" s="217" t="s">
        <v>42</v>
      </c>
      <c r="N348" s="218" t="s">
        <v>52</v>
      </c>
      <c r="O348" s="88"/>
      <c r="P348" s="219">
        <f>O348*H348</f>
        <v>0</v>
      </c>
      <c r="Q348" s="219">
        <v>2.2563399999999998</v>
      </c>
      <c r="R348" s="219">
        <f>Q348*H348</f>
        <v>62.80748023999999</v>
      </c>
      <c r="S348" s="219">
        <v>0</v>
      </c>
      <c r="T348" s="220">
        <f>S348*H348</f>
        <v>0</v>
      </c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R348" s="221" t="s">
        <v>140</v>
      </c>
      <c r="AT348" s="221" t="s">
        <v>135</v>
      </c>
      <c r="AU348" s="221" t="s">
        <v>92</v>
      </c>
      <c r="AY348" s="20" t="s">
        <v>132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20" t="s">
        <v>89</v>
      </c>
      <c r="BK348" s="222">
        <f>ROUND(I348*H348,2)</f>
        <v>0</v>
      </c>
      <c r="BL348" s="20" t="s">
        <v>140</v>
      </c>
      <c r="BM348" s="221" t="s">
        <v>448</v>
      </c>
    </row>
    <row r="349" s="2" customFormat="1">
      <c r="A349" s="42"/>
      <c r="B349" s="43"/>
      <c r="C349" s="44"/>
      <c r="D349" s="223" t="s">
        <v>142</v>
      </c>
      <c r="E349" s="44"/>
      <c r="F349" s="224" t="s">
        <v>447</v>
      </c>
      <c r="G349" s="44"/>
      <c r="H349" s="44"/>
      <c r="I349" s="225"/>
      <c r="J349" s="44"/>
      <c r="K349" s="44"/>
      <c r="L349" s="48"/>
      <c r="M349" s="226"/>
      <c r="N349" s="227"/>
      <c r="O349" s="88"/>
      <c r="P349" s="88"/>
      <c r="Q349" s="88"/>
      <c r="R349" s="88"/>
      <c r="S349" s="88"/>
      <c r="T349" s="89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T349" s="20" t="s">
        <v>142</v>
      </c>
      <c r="AU349" s="20" t="s">
        <v>92</v>
      </c>
    </row>
    <row r="350" s="2" customFormat="1">
      <c r="A350" s="42"/>
      <c r="B350" s="43"/>
      <c r="C350" s="44"/>
      <c r="D350" s="228" t="s">
        <v>144</v>
      </c>
      <c r="E350" s="44"/>
      <c r="F350" s="229" t="s">
        <v>449</v>
      </c>
      <c r="G350" s="44"/>
      <c r="H350" s="44"/>
      <c r="I350" s="225"/>
      <c r="J350" s="44"/>
      <c r="K350" s="44"/>
      <c r="L350" s="48"/>
      <c r="M350" s="226"/>
      <c r="N350" s="227"/>
      <c r="O350" s="88"/>
      <c r="P350" s="88"/>
      <c r="Q350" s="88"/>
      <c r="R350" s="88"/>
      <c r="S350" s="88"/>
      <c r="T350" s="89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T350" s="20" t="s">
        <v>144</v>
      </c>
      <c r="AU350" s="20" t="s">
        <v>92</v>
      </c>
    </row>
    <row r="351" s="13" customFormat="1">
      <c r="A351" s="13"/>
      <c r="B351" s="230"/>
      <c r="C351" s="231"/>
      <c r="D351" s="223" t="s">
        <v>146</v>
      </c>
      <c r="E351" s="232" t="s">
        <v>42</v>
      </c>
      <c r="F351" s="233" t="s">
        <v>401</v>
      </c>
      <c r="G351" s="231"/>
      <c r="H351" s="232" t="s">
        <v>42</v>
      </c>
      <c r="I351" s="234"/>
      <c r="J351" s="231"/>
      <c r="K351" s="231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146</v>
      </c>
      <c r="AU351" s="239" t="s">
        <v>92</v>
      </c>
      <c r="AV351" s="13" t="s">
        <v>89</v>
      </c>
      <c r="AW351" s="13" t="s">
        <v>40</v>
      </c>
      <c r="AX351" s="13" t="s">
        <v>81</v>
      </c>
      <c r="AY351" s="239" t="s">
        <v>132</v>
      </c>
    </row>
    <row r="352" s="14" customFormat="1">
      <c r="A352" s="14"/>
      <c r="B352" s="240"/>
      <c r="C352" s="241"/>
      <c r="D352" s="223" t="s">
        <v>146</v>
      </c>
      <c r="E352" s="242" t="s">
        <v>42</v>
      </c>
      <c r="F352" s="243" t="s">
        <v>450</v>
      </c>
      <c r="G352" s="241"/>
      <c r="H352" s="244">
        <v>14.625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0" t="s">
        <v>146</v>
      </c>
      <c r="AU352" s="250" t="s">
        <v>92</v>
      </c>
      <c r="AV352" s="14" t="s">
        <v>92</v>
      </c>
      <c r="AW352" s="14" t="s">
        <v>40</v>
      </c>
      <c r="AX352" s="14" t="s">
        <v>81</v>
      </c>
      <c r="AY352" s="250" t="s">
        <v>132</v>
      </c>
    </row>
    <row r="353" s="13" customFormat="1">
      <c r="A353" s="13"/>
      <c r="B353" s="230"/>
      <c r="C353" s="231"/>
      <c r="D353" s="223" t="s">
        <v>146</v>
      </c>
      <c r="E353" s="232" t="s">
        <v>42</v>
      </c>
      <c r="F353" s="233" t="s">
        <v>443</v>
      </c>
      <c r="G353" s="231"/>
      <c r="H353" s="232" t="s">
        <v>42</v>
      </c>
      <c r="I353" s="234"/>
      <c r="J353" s="231"/>
      <c r="K353" s="231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146</v>
      </c>
      <c r="AU353" s="239" t="s">
        <v>92</v>
      </c>
      <c r="AV353" s="13" t="s">
        <v>89</v>
      </c>
      <c r="AW353" s="13" t="s">
        <v>40</v>
      </c>
      <c r="AX353" s="13" t="s">
        <v>81</v>
      </c>
      <c r="AY353" s="239" t="s">
        <v>132</v>
      </c>
    </row>
    <row r="354" s="14" customFormat="1">
      <c r="A354" s="14"/>
      <c r="B354" s="240"/>
      <c r="C354" s="241"/>
      <c r="D354" s="223" t="s">
        <v>146</v>
      </c>
      <c r="E354" s="242" t="s">
        <v>42</v>
      </c>
      <c r="F354" s="243" t="s">
        <v>451</v>
      </c>
      <c r="G354" s="241"/>
      <c r="H354" s="244">
        <v>0.378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146</v>
      </c>
      <c r="AU354" s="250" t="s">
        <v>92</v>
      </c>
      <c r="AV354" s="14" t="s">
        <v>92</v>
      </c>
      <c r="AW354" s="14" t="s">
        <v>40</v>
      </c>
      <c r="AX354" s="14" t="s">
        <v>81</v>
      </c>
      <c r="AY354" s="250" t="s">
        <v>132</v>
      </c>
    </row>
    <row r="355" s="13" customFormat="1">
      <c r="A355" s="13"/>
      <c r="B355" s="230"/>
      <c r="C355" s="231"/>
      <c r="D355" s="223" t="s">
        <v>146</v>
      </c>
      <c r="E355" s="232" t="s">
        <v>42</v>
      </c>
      <c r="F355" s="233" t="s">
        <v>430</v>
      </c>
      <c r="G355" s="231"/>
      <c r="H355" s="232" t="s">
        <v>42</v>
      </c>
      <c r="I355" s="234"/>
      <c r="J355" s="231"/>
      <c r="K355" s="231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146</v>
      </c>
      <c r="AU355" s="239" t="s">
        <v>92</v>
      </c>
      <c r="AV355" s="13" t="s">
        <v>89</v>
      </c>
      <c r="AW355" s="13" t="s">
        <v>40</v>
      </c>
      <c r="AX355" s="13" t="s">
        <v>81</v>
      </c>
      <c r="AY355" s="239" t="s">
        <v>132</v>
      </c>
    </row>
    <row r="356" s="14" customFormat="1">
      <c r="A356" s="14"/>
      <c r="B356" s="240"/>
      <c r="C356" s="241"/>
      <c r="D356" s="223" t="s">
        <v>146</v>
      </c>
      <c r="E356" s="242" t="s">
        <v>42</v>
      </c>
      <c r="F356" s="243" t="s">
        <v>452</v>
      </c>
      <c r="G356" s="241"/>
      <c r="H356" s="244">
        <v>0.64500000000000002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146</v>
      </c>
      <c r="AU356" s="250" t="s">
        <v>92</v>
      </c>
      <c r="AV356" s="14" t="s">
        <v>92</v>
      </c>
      <c r="AW356" s="14" t="s">
        <v>40</v>
      </c>
      <c r="AX356" s="14" t="s">
        <v>81</v>
      </c>
      <c r="AY356" s="250" t="s">
        <v>132</v>
      </c>
    </row>
    <row r="357" s="13" customFormat="1">
      <c r="A357" s="13"/>
      <c r="B357" s="230"/>
      <c r="C357" s="231"/>
      <c r="D357" s="223" t="s">
        <v>146</v>
      </c>
      <c r="E357" s="232" t="s">
        <v>42</v>
      </c>
      <c r="F357" s="233" t="s">
        <v>387</v>
      </c>
      <c r="G357" s="231"/>
      <c r="H357" s="232" t="s">
        <v>42</v>
      </c>
      <c r="I357" s="234"/>
      <c r="J357" s="231"/>
      <c r="K357" s="231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146</v>
      </c>
      <c r="AU357" s="239" t="s">
        <v>92</v>
      </c>
      <c r="AV357" s="13" t="s">
        <v>89</v>
      </c>
      <c r="AW357" s="13" t="s">
        <v>40</v>
      </c>
      <c r="AX357" s="13" t="s">
        <v>81</v>
      </c>
      <c r="AY357" s="239" t="s">
        <v>132</v>
      </c>
    </row>
    <row r="358" s="14" customFormat="1">
      <c r="A358" s="14"/>
      <c r="B358" s="240"/>
      <c r="C358" s="241"/>
      <c r="D358" s="223" t="s">
        <v>146</v>
      </c>
      <c r="E358" s="242" t="s">
        <v>42</v>
      </c>
      <c r="F358" s="243" t="s">
        <v>453</v>
      </c>
      <c r="G358" s="241"/>
      <c r="H358" s="244">
        <v>12.188000000000001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146</v>
      </c>
      <c r="AU358" s="250" t="s">
        <v>92</v>
      </c>
      <c r="AV358" s="14" t="s">
        <v>92</v>
      </c>
      <c r="AW358" s="14" t="s">
        <v>40</v>
      </c>
      <c r="AX358" s="14" t="s">
        <v>81</v>
      </c>
      <c r="AY358" s="250" t="s">
        <v>132</v>
      </c>
    </row>
    <row r="359" s="15" customFormat="1">
      <c r="A359" s="15"/>
      <c r="B359" s="251"/>
      <c r="C359" s="252"/>
      <c r="D359" s="223" t="s">
        <v>146</v>
      </c>
      <c r="E359" s="253" t="s">
        <v>42</v>
      </c>
      <c r="F359" s="254" t="s">
        <v>168</v>
      </c>
      <c r="G359" s="252"/>
      <c r="H359" s="255">
        <v>27.835999999999999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1" t="s">
        <v>146</v>
      </c>
      <c r="AU359" s="261" t="s">
        <v>92</v>
      </c>
      <c r="AV359" s="15" t="s">
        <v>140</v>
      </c>
      <c r="AW359" s="15" t="s">
        <v>40</v>
      </c>
      <c r="AX359" s="15" t="s">
        <v>89</v>
      </c>
      <c r="AY359" s="261" t="s">
        <v>132</v>
      </c>
    </row>
    <row r="360" s="2" customFormat="1" ht="16.5" customHeight="1">
      <c r="A360" s="42"/>
      <c r="B360" s="43"/>
      <c r="C360" s="210" t="s">
        <v>454</v>
      </c>
      <c r="D360" s="210" t="s">
        <v>135</v>
      </c>
      <c r="E360" s="211" t="s">
        <v>455</v>
      </c>
      <c r="F360" s="212" t="s">
        <v>456</v>
      </c>
      <c r="G360" s="213" t="s">
        <v>457</v>
      </c>
      <c r="H360" s="214">
        <v>17.425000000000001</v>
      </c>
      <c r="I360" s="215"/>
      <c r="J360" s="216">
        <f>ROUND(I360*H360,2)</f>
        <v>0</v>
      </c>
      <c r="K360" s="212" t="s">
        <v>42</v>
      </c>
      <c r="L360" s="48"/>
      <c r="M360" s="217" t="s">
        <v>42</v>
      </c>
      <c r="N360" s="218" t="s">
        <v>52</v>
      </c>
      <c r="O360" s="88"/>
      <c r="P360" s="219">
        <f>O360*H360</f>
        <v>0</v>
      </c>
      <c r="Q360" s="219">
        <v>0</v>
      </c>
      <c r="R360" s="219">
        <f>Q360*H360</f>
        <v>0</v>
      </c>
      <c r="S360" s="219">
        <v>0</v>
      </c>
      <c r="T360" s="220">
        <f>S360*H360</f>
        <v>0</v>
      </c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R360" s="221" t="s">
        <v>140</v>
      </c>
      <c r="AT360" s="221" t="s">
        <v>135</v>
      </c>
      <c r="AU360" s="221" t="s">
        <v>92</v>
      </c>
      <c r="AY360" s="20" t="s">
        <v>132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20" t="s">
        <v>89</v>
      </c>
      <c r="BK360" s="222">
        <f>ROUND(I360*H360,2)</f>
        <v>0</v>
      </c>
      <c r="BL360" s="20" t="s">
        <v>140</v>
      </c>
      <c r="BM360" s="221" t="s">
        <v>458</v>
      </c>
    </row>
    <row r="361" s="2" customFormat="1">
      <c r="A361" s="42"/>
      <c r="B361" s="43"/>
      <c r="C361" s="44"/>
      <c r="D361" s="223" t="s">
        <v>142</v>
      </c>
      <c r="E361" s="44"/>
      <c r="F361" s="224" t="s">
        <v>456</v>
      </c>
      <c r="G361" s="44"/>
      <c r="H361" s="44"/>
      <c r="I361" s="225"/>
      <c r="J361" s="44"/>
      <c r="K361" s="44"/>
      <c r="L361" s="48"/>
      <c r="M361" s="226"/>
      <c r="N361" s="227"/>
      <c r="O361" s="88"/>
      <c r="P361" s="88"/>
      <c r="Q361" s="88"/>
      <c r="R361" s="88"/>
      <c r="S361" s="88"/>
      <c r="T361" s="89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T361" s="20" t="s">
        <v>142</v>
      </c>
      <c r="AU361" s="20" t="s">
        <v>92</v>
      </c>
    </row>
    <row r="362" s="13" customFormat="1">
      <c r="A362" s="13"/>
      <c r="B362" s="230"/>
      <c r="C362" s="231"/>
      <c r="D362" s="223" t="s">
        <v>146</v>
      </c>
      <c r="E362" s="232" t="s">
        <v>42</v>
      </c>
      <c r="F362" s="233" t="s">
        <v>459</v>
      </c>
      <c r="G362" s="231"/>
      <c r="H362" s="232" t="s">
        <v>42</v>
      </c>
      <c r="I362" s="234"/>
      <c r="J362" s="231"/>
      <c r="K362" s="231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146</v>
      </c>
      <c r="AU362" s="239" t="s">
        <v>92</v>
      </c>
      <c r="AV362" s="13" t="s">
        <v>89</v>
      </c>
      <c r="AW362" s="13" t="s">
        <v>40</v>
      </c>
      <c r="AX362" s="13" t="s">
        <v>81</v>
      </c>
      <c r="AY362" s="239" t="s">
        <v>132</v>
      </c>
    </row>
    <row r="363" s="13" customFormat="1">
      <c r="A363" s="13"/>
      <c r="B363" s="230"/>
      <c r="C363" s="231"/>
      <c r="D363" s="223" t="s">
        <v>146</v>
      </c>
      <c r="E363" s="232" t="s">
        <v>42</v>
      </c>
      <c r="F363" s="233" t="s">
        <v>460</v>
      </c>
      <c r="G363" s="231"/>
      <c r="H363" s="232" t="s">
        <v>42</v>
      </c>
      <c r="I363" s="234"/>
      <c r="J363" s="231"/>
      <c r="K363" s="231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146</v>
      </c>
      <c r="AU363" s="239" t="s">
        <v>92</v>
      </c>
      <c r="AV363" s="13" t="s">
        <v>89</v>
      </c>
      <c r="AW363" s="13" t="s">
        <v>40</v>
      </c>
      <c r="AX363" s="13" t="s">
        <v>81</v>
      </c>
      <c r="AY363" s="239" t="s">
        <v>132</v>
      </c>
    </row>
    <row r="364" s="14" customFormat="1">
      <c r="A364" s="14"/>
      <c r="B364" s="240"/>
      <c r="C364" s="241"/>
      <c r="D364" s="223" t="s">
        <v>146</v>
      </c>
      <c r="E364" s="242" t="s">
        <v>42</v>
      </c>
      <c r="F364" s="243" t="s">
        <v>461</v>
      </c>
      <c r="G364" s="241"/>
      <c r="H364" s="244">
        <v>17.425000000000001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146</v>
      </c>
      <c r="AU364" s="250" t="s">
        <v>92</v>
      </c>
      <c r="AV364" s="14" t="s">
        <v>92</v>
      </c>
      <c r="AW364" s="14" t="s">
        <v>40</v>
      </c>
      <c r="AX364" s="14" t="s">
        <v>89</v>
      </c>
      <c r="AY364" s="250" t="s">
        <v>132</v>
      </c>
    </row>
    <row r="365" s="2" customFormat="1" ht="24.15" customHeight="1">
      <c r="A365" s="42"/>
      <c r="B365" s="43"/>
      <c r="C365" s="210" t="s">
        <v>462</v>
      </c>
      <c r="D365" s="210" t="s">
        <v>135</v>
      </c>
      <c r="E365" s="211" t="s">
        <v>463</v>
      </c>
      <c r="F365" s="212" t="s">
        <v>464</v>
      </c>
      <c r="G365" s="213" t="s">
        <v>181</v>
      </c>
      <c r="H365" s="214">
        <v>339.01799999999997</v>
      </c>
      <c r="I365" s="215"/>
      <c r="J365" s="216">
        <f>ROUND(I365*H365,2)</f>
        <v>0</v>
      </c>
      <c r="K365" s="212" t="s">
        <v>139</v>
      </c>
      <c r="L365" s="48"/>
      <c r="M365" s="217" t="s">
        <v>42</v>
      </c>
      <c r="N365" s="218" t="s">
        <v>52</v>
      </c>
      <c r="O365" s="88"/>
      <c r="P365" s="219">
        <f>O365*H365</f>
        <v>0</v>
      </c>
      <c r="Q365" s="219">
        <v>0</v>
      </c>
      <c r="R365" s="219">
        <f>Q365*H365</f>
        <v>0</v>
      </c>
      <c r="S365" s="219">
        <v>0</v>
      </c>
      <c r="T365" s="220">
        <f>S365*H365</f>
        <v>0</v>
      </c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R365" s="221" t="s">
        <v>140</v>
      </c>
      <c r="AT365" s="221" t="s">
        <v>135</v>
      </c>
      <c r="AU365" s="221" t="s">
        <v>92</v>
      </c>
      <c r="AY365" s="20" t="s">
        <v>132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20" t="s">
        <v>89</v>
      </c>
      <c r="BK365" s="222">
        <f>ROUND(I365*H365,2)</f>
        <v>0</v>
      </c>
      <c r="BL365" s="20" t="s">
        <v>140</v>
      </c>
      <c r="BM365" s="221" t="s">
        <v>465</v>
      </c>
    </row>
    <row r="366" s="2" customFormat="1">
      <c r="A366" s="42"/>
      <c r="B366" s="43"/>
      <c r="C366" s="44"/>
      <c r="D366" s="223" t="s">
        <v>142</v>
      </c>
      <c r="E366" s="44"/>
      <c r="F366" s="224" t="s">
        <v>466</v>
      </c>
      <c r="G366" s="44"/>
      <c r="H366" s="44"/>
      <c r="I366" s="225"/>
      <c r="J366" s="44"/>
      <c r="K366" s="44"/>
      <c r="L366" s="48"/>
      <c r="M366" s="226"/>
      <c r="N366" s="227"/>
      <c r="O366" s="88"/>
      <c r="P366" s="88"/>
      <c r="Q366" s="88"/>
      <c r="R366" s="88"/>
      <c r="S366" s="88"/>
      <c r="T366" s="89"/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T366" s="20" t="s">
        <v>142</v>
      </c>
      <c r="AU366" s="20" t="s">
        <v>92</v>
      </c>
    </row>
    <row r="367" s="2" customFormat="1">
      <c r="A367" s="42"/>
      <c r="B367" s="43"/>
      <c r="C367" s="44"/>
      <c r="D367" s="228" t="s">
        <v>144</v>
      </c>
      <c r="E367" s="44"/>
      <c r="F367" s="229" t="s">
        <v>467</v>
      </c>
      <c r="G367" s="44"/>
      <c r="H367" s="44"/>
      <c r="I367" s="225"/>
      <c r="J367" s="44"/>
      <c r="K367" s="44"/>
      <c r="L367" s="48"/>
      <c r="M367" s="226"/>
      <c r="N367" s="227"/>
      <c r="O367" s="88"/>
      <c r="P367" s="88"/>
      <c r="Q367" s="88"/>
      <c r="R367" s="88"/>
      <c r="S367" s="88"/>
      <c r="T367" s="89"/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T367" s="20" t="s">
        <v>144</v>
      </c>
      <c r="AU367" s="20" t="s">
        <v>92</v>
      </c>
    </row>
    <row r="368" s="12" customFormat="1" ht="22.8" customHeight="1">
      <c r="A368" s="12"/>
      <c r="B368" s="194"/>
      <c r="C368" s="195"/>
      <c r="D368" s="196" t="s">
        <v>80</v>
      </c>
      <c r="E368" s="208" t="s">
        <v>468</v>
      </c>
      <c r="F368" s="208" t="s">
        <v>469</v>
      </c>
      <c r="G368" s="195"/>
      <c r="H368" s="195"/>
      <c r="I368" s="198"/>
      <c r="J368" s="209">
        <f>BK368</f>
        <v>0</v>
      </c>
      <c r="K368" s="195"/>
      <c r="L368" s="200"/>
      <c r="M368" s="201"/>
      <c r="N368" s="202"/>
      <c r="O368" s="202"/>
      <c r="P368" s="203">
        <f>SUM(P369:P449)</f>
        <v>0</v>
      </c>
      <c r="Q368" s="202"/>
      <c r="R368" s="203">
        <f>SUM(R369:R449)</f>
        <v>14.8073865</v>
      </c>
      <c r="S368" s="202"/>
      <c r="T368" s="204">
        <f>SUM(T369:T449)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5" t="s">
        <v>89</v>
      </c>
      <c r="AT368" s="206" t="s">
        <v>80</v>
      </c>
      <c r="AU368" s="206" t="s">
        <v>89</v>
      </c>
      <c r="AY368" s="205" t="s">
        <v>132</v>
      </c>
      <c r="BK368" s="207">
        <f>SUM(BK369:BK449)</f>
        <v>0</v>
      </c>
    </row>
    <row r="369" s="2" customFormat="1" ht="24.15" customHeight="1">
      <c r="A369" s="42"/>
      <c r="B369" s="43"/>
      <c r="C369" s="210" t="s">
        <v>470</v>
      </c>
      <c r="D369" s="210" t="s">
        <v>135</v>
      </c>
      <c r="E369" s="211" t="s">
        <v>471</v>
      </c>
      <c r="F369" s="212" t="s">
        <v>472</v>
      </c>
      <c r="G369" s="213" t="s">
        <v>457</v>
      </c>
      <c r="H369" s="214">
        <v>3</v>
      </c>
      <c r="I369" s="215"/>
      <c r="J369" s="216">
        <f>ROUND(I369*H369,2)</f>
        <v>0</v>
      </c>
      <c r="K369" s="212" t="s">
        <v>139</v>
      </c>
      <c r="L369" s="48"/>
      <c r="M369" s="217" t="s">
        <v>42</v>
      </c>
      <c r="N369" s="218" t="s">
        <v>52</v>
      </c>
      <c r="O369" s="88"/>
      <c r="P369" s="219">
        <f>O369*H369</f>
        <v>0</v>
      </c>
      <c r="Q369" s="219">
        <v>0.087419999999999998</v>
      </c>
      <c r="R369" s="219">
        <f>Q369*H369</f>
        <v>0.26225999999999999</v>
      </c>
      <c r="S369" s="219">
        <v>0</v>
      </c>
      <c r="T369" s="220">
        <f>S369*H369</f>
        <v>0</v>
      </c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R369" s="221" t="s">
        <v>140</v>
      </c>
      <c r="AT369" s="221" t="s">
        <v>135</v>
      </c>
      <c r="AU369" s="221" t="s">
        <v>92</v>
      </c>
      <c r="AY369" s="20" t="s">
        <v>132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20" t="s">
        <v>89</v>
      </c>
      <c r="BK369" s="222">
        <f>ROUND(I369*H369,2)</f>
        <v>0</v>
      </c>
      <c r="BL369" s="20" t="s">
        <v>140</v>
      </c>
      <c r="BM369" s="221" t="s">
        <v>473</v>
      </c>
    </row>
    <row r="370" s="2" customFormat="1">
      <c r="A370" s="42"/>
      <c r="B370" s="43"/>
      <c r="C370" s="44"/>
      <c r="D370" s="223" t="s">
        <v>142</v>
      </c>
      <c r="E370" s="44"/>
      <c r="F370" s="224" t="s">
        <v>474</v>
      </c>
      <c r="G370" s="44"/>
      <c r="H370" s="44"/>
      <c r="I370" s="225"/>
      <c r="J370" s="44"/>
      <c r="K370" s="44"/>
      <c r="L370" s="48"/>
      <c r="M370" s="226"/>
      <c r="N370" s="227"/>
      <c r="O370" s="88"/>
      <c r="P370" s="88"/>
      <c r="Q370" s="88"/>
      <c r="R370" s="88"/>
      <c r="S370" s="88"/>
      <c r="T370" s="89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T370" s="20" t="s">
        <v>142</v>
      </c>
      <c r="AU370" s="20" t="s">
        <v>92</v>
      </c>
    </row>
    <row r="371" s="2" customFormat="1">
      <c r="A371" s="42"/>
      <c r="B371" s="43"/>
      <c r="C371" s="44"/>
      <c r="D371" s="228" t="s">
        <v>144</v>
      </c>
      <c r="E371" s="44"/>
      <c r="F371" s="229" t="s">
        <v>475</v>
      </c>
      <c r="G371" s="44"/>
      <c r="H371" s="44"/>
      <c r="I371" s="225"/>
      <c r="J371" s="44"/>
      <c r="K371" s="44"/>
      <c r="L371" s="48"/>
      <c r="M371" s="226"/>
      <c r="N371" s="227"/>
      <c r="O371" s="88"/>
      <c r="P371" s="88"/>
      <c r="Q371" s="88"/>
      <c r="R371" s="88"/>
      <c r="S371" s="88"/>
      <c r="T371" s="89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T371" s="20" t="s">
        <v>144</v>
      </c>
      <c r="AU371" s="20" t="s">
        <v>92</v>
      </c>
    </row>
    <row r="372" s="13" customFormat="1">
      <c r="A372" s="13"/>
      <c r="B372" s="230"/>
      <c r="C372" s="231"/>
      <c r="D372" s="223" t="s">
        <v>146</v>
      </c>
      <c r="E372" s="232" t="s">
        <v>42</v>
      </c>
      <c r="F372" s="233" t="s">
        <v>154</v>
      </c>
      <c r="G372" s="231"/>
      <c r="H372" s="232" t="s">
        <v>42</v>
      </c>
      <c r="I372" s="234"/>
      <c r="J372" s="231"/>
      <c r="K372" s="231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146</v>
      </c>
      <c r="AU372" s="239" t="s">
        <v>92</v>
      </c>
      <c r="AV372" s="13" t="s">
        <v>89</v>
      </c>
      <c r="AW372" s="13" t="s">
        <v>40</v>
      </c>
      <c r="AX372" s="13" t="s">
        <v>81</v>
      </c>
      <c r="AY372" s="239" t="s">
        <v>132</v>
      </c>
    </row>
    <row r="373" s="14" customFormat="1">
      <c r="A373" s="14"/>
      <c r="B373" s="240"/>
      <c r="C373" s="241"/>
      <c r="D373" s="223" t="s">
        <v>146</v>
      </c>
      <c r="E373" s="242" t="s">
        <v>42</v>
      </c>
      <c r="F373" s="243" t="s">
        <v>156</v>
      </c>
      <c r="G373" s="241"/>
      <c r="H373" s="244">
        <v>3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146</v>
      </c>
      <c r="AU373" s="250" t="s">
        <v>92</v>
      </c>
      <c r="AV373" s="14" t="s">
        <v>92</v>
      </c>
      <c r="AW373" s="14" t="s">
        <v>40</v>
      </c>
      <c r="AX373" s="14" t="s">
        <v>89</v>
      </c>
      <c r="AY373" s="250" t="s">
        <v>132</v>
      </c>
    </row>
    <row r="374" s="2" customFormat="1" ht="24.15" customHeight="1">
      <c r="A374" s="42"/>
      <c r="B374" s="43"/>
      <c r="C374" s="210" t="s">
        <v>476</v>
      </c>
      <c r="D374" s="210" t="s">
        <v>135</v>
      </c>
      <c r="E374" s="211" t="s">
        <v>477</v>
      </c>
      <c r="F374" s="212" t="s">
        <v>478</v>
      </c>
      <c r="G374" s="213" t="s">
        <v>457</v>
      </c>
      <c r="H374" s="214">
        <v>3</v>
      </c>
      <c r="I374" s="215"/>
      <c r="J374" s="216">
        <f>ROUND(I374*H374,2)</f>
        <v>0</v>
      </c>
      <c r="K374" s="212" t="s">
        <v>139</v>
      </c>
      <c r="L374" s="48"/>
      <c r="M374" s="217" t="s">
        <v>42</v>
      </c>
      <c r="N374" s="218" t="s">
        <v>52</v>
      </c>
      <c r="O374" s="88"/>
      <c r="P374" s="219">
        <f>O374*H374</f>
        <v>0</v>
      </c>
      <c r="Q374" s="219">
        <v>0.02972</v>
      </c>
      <c r="R374" s="219">
        <f>Q374*H374</f>
        <v>0.089160000000000003</v>
      </c>
      <c r="S374" s="219">
        <v>0</v>
      </c>
      <c r="T374" s="220">
        <f>S374*H374</f>
        <v>0</v>
      </c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R374" s="221" t="s">
        <v>140</v>
      </c>
      <c r="AT374" s="221" t="s">
        <v>135</v>
      </c>
      <c r="AU374" s="221" t="s">
        <v>92</v>
      </c>
      <c r="AY374" s="20" t="s">
        <v>132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20" t="s">
        <v>89</v>
      </c>
      <c r="BK374" s="222">
        <f>ROUND(I374*H374,2)</f>
        <v>0</v>
      </c>
      <c r="BL374" s="20" t="s">
        <v>140</v>
      </c>
      <c r="BM374" s="221" t="s">
        <v>479</v>
      </c>
    </row>
    <row r="375" s="2" customFormat="1">
      <c r="A375" s="42"/>
      <c r="B375" s="43"/>
      <c r="C375" s="44"/>
      <c r="D375" s="223" t="s">
        <v>142</v>
      </c>
      <c r="E375" s="44"/>
      <c r="F375" s="224" t="s">
        <v>480</v>
      </c>
      <c r="G375" s="44"/>
      <c r="H375" s="44"/>
      <c r="I375" s="225"/>
      <c r="J375" s="44"/>
      <c r="K375" s="44"/>
      <c r="L375" s="48"/>
      <c r="M375" s="226"/>
      <c r="N375" s="227"/>
      <c r="O375" s="88"/>
      <c r="P375" s="88"/>
      <c r="Q375" s="88"/>
      <c r="R375" s="88"/>
      <c r="S375" s="88"/>
      <c r="T375" s="89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T375" s="20" t="s">
        <v>142</v>
      </c>
      <c r="AU375" s="20" t="s">
        <v>92</v>
      </c>
    </row>
    <row r="376" s="2" customFormat="1">
      <c r="A376" s="42"/>
      <c r="B376" s="43"/>
      <c r="C376" s="44"/>
      <c r="D376" s="228" t="s">
        <v>144</v>
      </c>
      <c r="E376" s="44"/>
      <c r="F376" s="229" t="s">
        <v>481</v>
      </c>
      <c r="G376" s="44"/>
      <c r="H376" s="44"/>
      <c r="I376" s="225"/>
      <c r="J376" s="44"/>
      <c r="K376" s="44"/>
      <c r="L376" s="48"/>
      <c r="M376" s="226"/>
      <c r="N376" s="227"/>
      <c r="O376" s="88"/>
      <c r="P376" s="88"/>
      <c r="Q376" s="88"/>
      <c r="R376" s="88"/>
      <c r="S376" s="88"/>
      <c r="T376" s="89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T376" s="20" t="s">
        <v>144</v>
      </c>
      <c r="AU376" s="20" t="s">
        <v>92</v>
      </c>
    </row>
    <row r="377" s="13" customFormat="1">
      <c r="A377" s="13"/>
      <c r="B377" s="230"/>
      <c r="C377" s="231"/>
      <c r="D377" s="223" t="s">
        <v>146</v>
      </c>
      <c r="E377" s="232" t="s">
        <v>42</v>
      </c>
      <c r="F377" s="233" t="s">
        <v>154</v>
      </c>
      <c r="G377" s="231"/>
      <c r="H377" s="232" t="s">
        <v>42</v>
      </c>
      <c r="I377" s="234"/>
      <c r="J377" s="231"/>
      <c r="K377" s="231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146</v>
      </c>
      <c r="AU377" s="239" t="s">
        <v>92</v>
      </c>
      <c r="AV377" s="13" t="s">
        <v>89</v>
      </c>
      <c r="AW377" s="13" t="s">
        <v>40</v>
      </c>
      <c r="AX377" s="13" t="s">
        <v>81</v>
      </c>
      <c r="AY377" s="239" t="s">
        <v>132</v>
      </c>
    </row>
    <row r="378" s="14" customFormat="1">
      <c r="A378" s="14"/>
      <c r="B378" s="240"/>
      <c r="C378" s="241"/>
      <c r="D378" s="223" t="s">
        <v>146</v>
      </c>
      <c r="E378" s="242" t="s">
        <v>42</v>
      </c>
      <c r="F378" s="243" t="s">
        <v>156</v>
      </c>
      <c r="G378" s="241"/>
      <c r="H378" s="244">
        <v>3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146</v>
      </c>
      <c r="AU378" s="250" t="s">
        <v>92</v>
      </c>
      <c r="AV378" s="14" t="s">
        <v>92</v>
      </c>
      <c r="AW378" s="14" t="s">
        <v>40</v>
      </c>
      <c r="AX378" s="14" t="s">
        <v>81</v>
      </c>
      <c r="AY378" s="250" t="s">
        <v>132</v>
      </c>
    </row>
    <row r="379" s="2" customFormat="1" ht="24.15" customHeight="1">
      <c r="A379" s="42"/>
      <c r="B379" s="43"/>
      <c r="C379" s="210" t="s">
        <v>482</v>
      </c>
      <c r="D379" s="210" t="s">
        <v>135</v>
      </c>
      <c r="E379" s="211" t="s">
        <v>483</v>
      </c>
      <c r="F379" s="212" t="s">
        <v>484</v>
      </c>
      <c r="G379" s="213" t="s">
        <v>457</v>
      </c>
      <c r="H379" s="214">
        <v>3</v>
      </c>
      <c r="I379" s="215"/>
      <c r="J379" s="216">
        <f>ROUND(I379*H379,2)</f>
        <v>0</v>
      </c>
      <c r="K379" s="212" t="s">
        <v>139</v>
      </c>
      <c r="L379" s="48"/>
      <c r="M379" s="217" t="s">
        <v>42</v>
      </c>
      <c r="N379" s="218" t="s">
        <v>52</v>
      </c>
      <c r="O379" s="88"/>
      <c r="P379" s="219">
        <f>O379*H379</f>
        <v>0</v>
      </c>
      <c r="Q379" s="219">
        <v>0.02972</v>
      </c>
      <c r="R379" s="219">
        <f>Q379*H379</f>
        <v>0.089160000000000003</v>
      </c>
      <c r="S379" s="219">
        <v>0</v>
      </c>
      <c r="T379" s="220">
        <f>S379*H379</f>
        <v>0</v>
      </c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R379" s="221" t="s">
        <v>140</v>
      </c>
      <c r="AT379" s="221" t="s">
        <v>135</v>
      </c>
      <c r="AU379" s="221" t="s">
        <v>92</v>
      </c>
      <c r="AY379" s="20" t="s">
        <v>132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20" t="s">
        <v>89</v>
      </c>
      <c r="BK379" s="222">
        <f>ROUND(I379*H379,2)</f>
        <v>0</v>
      </c>
      <c r="BL379" s="20" t="s">
        <v>140</v>
      </c>
      <c r="BM379" s="221" t="s">
        <v>485</v>
      </c>
    </row>
    <row r="380" s="2" customFormat="1">
      <c r="A380" s="42"/>
      <c r="B380" s="43"/>
      <c r="C380" s="44"/>
      <c r="D380" s="223" t="s">
        <v>142</v>
      </c>
      <c r="E380" s="44"/>
      <c r="F380" s="224" t="s">
        <v>486</v>
      </c>
      <c r="G380" s="44"/>
      <c r="H380" s="44"/>
      <c r="I380" s="225"/>
      <c r="J380" s="44"/>
      <c r="K380" s="44"/>
      <c r="L380" s="48"/>
      <c r="M380" s="226"/>
      <c r="N380" s="227"/>
      <c r="O380" s="88"/>
      <c r="P380" s="88"/>
      <c r="Q380" s="88"/>
      <c r="R380" s="88"/>
      <c r="S380" s="88"/>
      <c r="T380" s="89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T380" s="20" t="s">
        <v>142</v>
      </c>
      <c r="AU380" s="20" t="s">
        <v>92</v>
      </c>
    </row>
    <row r="381" s="2" customFormat="1">
      <c r="A381" s="42"/>
      <c r="B381" s="43"/>
      <c r="C381" s="44"/>
      <c r="D381" s="228" t="s">
        <v>144</v>
      </c>
      <c r="E381" s="44"/>
      <c r="F381" s="229" t="s">
        <v>487</v>
      </c>
      <c r="G381" s="44"/>
      <c r="H381" s="44"/>
      <c r="I381" s="225"/>
      <c r="J381" s="44"/>
      <c r="K381" s="44"/>
      <c r="L381" s="48"/>
      <c r="M381" s="226"/>
      <c r="N381" s="227"/>
      <c r="O381" s="88"/>
      <c r="P381" s="88"/>
      <c r="Q381" s="88"/>
      <c r="R381" s="88"/>
      <c r="S381" s="88"/>
      <c r="T381" s="89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T381" s="20" t="s">
        <v>144</v>
      </c>
      <c r="AU381" s="20" t="s">
        <v>92</v>
      </c>
    </row>
    <row r="382" s="13" customFormat="1">
      <c r="A382" s="13"/>
      <c r="B382" s="230"/>
      <c r="C382" s="231"/>
      <c r="D382" s="223" t="s">
        <v>146</v>
      </c>
      <c r="E382" s="232" t="s">
        <v>42</v>
      </c>
      <c r="F382" s="233" t="s">
        <v>488</v>
      </c>
      <c r="G382" s="231"/>
      <c r="H382" s="232" t="s">
        <v>42</v>
      </c>
      <c r="I382" s="234"/>
      <c r="J382" s="231"/>
      <c r="K382" s="231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146</v>
      </c>
      <c r="AU382" s="239" t="s">
        <v>92</v>
      </c>
      <c r="AV382" s="13" t="s">
        <v>89</v>
      </c>
      <c r="AW382" s="13" t="s">
        <v>40</v>
      </c>
      <c r="AX382" s="13" t="s">
        <v>81</v>
      </c>
      <c r="AY382" s="239" t="s">
        <v>132</v>
      </c>
    </row>
    <row r="383" s="14" customFormat="1">
      <c r="A383" s="14"/>
      <c r="B383" s="240"/>
      <c r="C383" s="241"/>
      <c r="D383" s="223" t="s">
        <v>146</v>
      </c>
      <c r="E383" s="242" t="s">
        <v>42</v>
      </c>
      <c r="F383" s="243" t="s">
        <v>156</v>
      </c>
      <c r="G383" s="241"/>
      <c r="H383" s="244">
        <v>3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146</v>
      </c>
      <c r="AU383" s="250" t="s">
        <v>92</v>
      </c>
      <c r="AV383" s="14" t="s">
        <v>92</v>
      </c>
      <c r="AW383" s="14" t="s">
        <v>40</v>
      </c>
      <c r="AX383" s="14" t="s">
        <v>81</v>
      </c>
      <c r="AY383" s="250" t="s">
        <v>132</v>
      </c>
    </row>
    <row r="384" s="2" customFormat="1" ht="24.15" customHeight="1">
      <c r="A384" s="42"/>
      <c r="B384" s="43"/>
      <c r="C384" s="210" t="s">
        <v>489</v>
      </c>
      <c r="D384" s="210" t="s">
        <v>135</v>
      </c>
      <c r="E384" s="211" t="s">
        <v>490</v>
      </c>
      <c r="F384" s="212" t="s">
        <v>491</v>
      </c>
      <c r="G384" s="213" t="s">
        <v>457</v>
      </c>
      <c r="H384" s="214">
        <v>3</v>
      </c>
      <c r="I384" s="215"/>
      <c r="J384" s="216">
        <f>ROUND(I384*H384,2)</f>
        <v>0</v>
      </c>
      <c r="K384" s="212" t="s">
        <v>139</v>
      </c>
      <c r="L384" s="48"/>
      <c r="M384" s="217" t="s">
        <v>42</v>
      </c>
      <c r="N384" s="218" t="s">
        <v>52</v>
      </c>
      <c r="O384" s="88"/>
      <c r="P384" s="219">
        <f>O384*H384</f>
        <v>0</v>
      </c>
      <c r="Q384" s="219">
        <v>0.02972</v>
      </c>
      <c r="R384" s="219">
        <f>Q384*H384</f>
        <v>0.089160000000000003</v>
      </c>
      <c r="S384" s="219">
        <v>0</v>
      </c>
      <c r="T384" s="220">
        <f>S384*H384</f>
        <v>0</v>
      </c>
      <c r="U384" s="42"/>
      <c r="V384" s="42"/>
      <c r="W384" s="42"/>
      <c r="X384" s="42"/>
      <c r="Y384" s="42"/>
      <c r="Z384" s="42"/>
      <c r="AA384" s="42"/>
      <c r="AB384" s="42"/>
      <c r="AC384" s="42"/>
      <c r="AD384" s="42"/>
      <c r="AE384" s="42"/>
      <c r="AR384" s="221" t="s">
        <v>140</v>
      </c>
      <c r="AT384" s="221" t="s">
        <v>135</v>
      </c>
      <c r="AU384" s="221" t="s">
        <v>92</v>
      </c>
      <c r="AY384" s="20" t="s">
        <v>132</v>
      </c>
      <c r="BE384" s="222">
        <f>IF(N384="základní",J384,0)</f>
        <v>0</v>
      </c>
      <c r="BF384" s="222">
        <f>IF(N384="snížená",J384,0)</f>
        <v>0</v>
      </c>
      <c r="BG384" s="222">
        <f>IF(N384="zákl. přenesená",J384,0)</f>
        <v>0</v>
      </c>
      <c r="BH384" s="222">
        <f>IF(N384="sníž. přenesená",J384,0)</f>
        <v>0</v>
      </c>
      <c r="BI384" s="222">
        <f>IF(N384="nulová",J384,0)</f>
        <v>0</v>
      </c>
      <c r="BJ384" s="20" t="s">
        <v>89</v>
      </c>
      <c r="BK384" s="222">
        <f>ROUND(I384*H384,2)</f>
        <v>0</v>
      </c>
      <c r="BL384" s="20" t="s">
        <v>140</v>
      </c>
      <c r="BM384" s="221" t="s">
        <v>492</v>
      </c>
    </row>
    <row r="385" s="2" customFormat="1">
      <c r="A385" s="42"/>
      <c r="B385" s="43"/>
      <c r="C385" s="44"/>
      <c r="D385" s="223" t="s">
        <v>142</v>
      </c>
      <c r="E385" s="44"/>
      <c r="F385" s="224" t="s">
        <v>493</v>
      </c>
      <c r="G385" s="44"/>
      <c r="H385" s="44"/>
      <c r="I385" s="225"/>
      <c r="J385" s="44"/>
      <c r="K385" s="44"/>
      <c r="L385" s="48"/>
      <c r="M385" s="226"/>
      <c r="N385" s="227"/>
      <c r="O385" s="88"/>
      <c r="P385" s="88"/>
      <c r="Q385" s="88"/>
      <c r="R385" s="88"/>
      <c r="S385" s="88"/>
      <c r="T385" s="89"/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T385" s="20" t="s">
        <v>142</v>
      </c>
      <c r="AU385" s="20" t="s">
        <v>92</v>
      </c>
    </row>
    <row r="386" s="2" customFormat="1">
      <c r="A386" s="42"/>
      <c r="B386" s="43"/>
      <c r="C386" s="44"/>
      <c r="D386" s="228" t="s">
        <v>144</v>
      </c>
      <c r="E386" s="44"/>
      <c r="F386" s="229" t="s">
        <v>494</v>
      </c>
      <c r="G386" s="44"/>
      <c r="H386" s="44"/>
      <c r="I386" s="225"/>
      <c r="J386" s="44"/>
      <c r="K386" s="44"/>
      <c r="L386" s="48"/>
      <c r="M386" s="226"/>
      <c r="N386" s="227"/>
      <c r="O386" s="88"/>
      <c r="P386" s="88"/>
      <c r="Q386" s="88"/>
      <c r="R386" s="88"/>
      <c r="S386" s="88"/>
      <c r="T386" s="89"/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T386" s="20" t="s">
        <v>144</v>
      </c>
      <c r="AU386" s="20" t="s">
        <v>92</v>
      </c>
    </row>
    <row r="387" s="13" customFormat="1">
      <c r="A387" s="13"/>
      <c r="B387" s="230"/>
      <c r="C387" s="231"/>
      <c r="D387" s="223" t="s">
        <v>146</v>
      </c>
      <c r="E387" s="232" t="s">
        <v>42</v>
      </c>
      <c r="F387" s="233" t="s">
        <v>154</v>
      </c>
      <c r="G387" s="231"/>
      <c r="H387" s="232" t="s">
        <v>42</v>
      </c>
      <c r="I387" s="234"/>
      <c r="J387" s="231"/>
      <c r="K387" s="231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146</v>
      </c>
      <c r="AU387" s="239" t="s">
        <v>92</v>
      </c>
      <c r="AV387" s="13" t="s">
        <v>89</v>
      </c>
      <c r="AW387" s="13" t="s">
        <v>40</v>
      </c>
      <c r="AX387" s="13" t="s">
        <v>81</v>
      </c>
      <c r="AY387" s="239" t="s">
        <v>132</v>
      </c>
    </row>
    <row r="388" s="14" customFormat="1">
      <c r="A388" s="14"/>
      <c r="B388" s="240"/>
      <c r="C388" s="241"/>
      <c r="D388" s="223" t="s">
        <v>146</v>
      </c>
      <c r="E388" s="242" t="s">
        <v>42</v>
      </c>
      <c r="F388" s="243" t="s">
        <v>156</v>
      </c>
      <c r="G388" s="241"/>
      <c r="H388" s="244">
        <v>3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146</v>
      </c>
      <c r="AU388" s="250" t="s">
        <v>92</v>
      </c>
      <c r="AV388" s="14" t="s">
        <v>92</v>
      </c>
      <c r="AW388" s="14" t="s">
        <v>40</v>
      </c>
      <c r="AX388" s="14" t="s">
        <v>81</v>
      </c>
      <c r="AY388" s="250" t="s">
        <v>132</v>
      </c>
    </row>
    <row r="389" s="2" customFormat="1" ht="24.15" customHeight="1">
      <c r="A389" s="42"/>
      <c r="B389" s="43"/>
      <c r="C389" s="210" t="s">
        <v>495</v>
      </c>
      <c r="D389" s="210" t="s">
        <v>135</v>
      </c>
      <c r="E389" s="211" t="s">
        <v>496</v>
      </c>
      <c r="F389" s="212" t="s">
        <v>497</v>
      </c>
      <c r="G389" s="213" t="s">
        <v>457</v>
      </c>
      <c r="H389" s="214">
        <v>3</v>
      </c>
      <c r="I389" s="215"/>
      <c r="J389" s="216">
        <f>ROUND(I389*H389,2)</f>
        <v>0</v>
      </c>
      <c r="K389" s="212" t="s">
        <v>139</v>
      </c>
      <c r="L389" s="48"/>
      <c r="M389" s="217" t="s">
        <v>42</v>
      </c>
      <c r="N389" s="218" t="s">
        <v>52</v>
      </c>
      <c r="O389" s="88"/>
      <c r="P389" s="219">
        <f>O389*H389</f>
        <v>0</v>
      </c>
      <c r="Q389" s="219">
        <v>0.12422</v>
      </c>
      <c r="R389" s="219">
        <f>Q389*H389</f>
        <v>0.37265999999999999</v>
      </c>
      <c r="S389" s="219">
        <v>0</v>
      </c>
      <c r="T389" s="220">
        <f>S389*H389</f>
        <v>0</v>
      </c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R389" s="221" t="s">
        <v>140</v>
      </c>
      <c r="AT389" s="221" t="s">
        <v>135</v>
      </c>
      <c r="AU389" s="221" t="s">
        <v>92</v>
      </c>
      <c r="AY389" s="20" t="s">
        <v>132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20" t="s">
        <v>89</v>
      </c>
      <c r="BK389" s="222">
        <f>ROUND(I389*H389,2)</f>
        <v>0</v>
      </c>
      <c r="BL389" s="20" t="s">
        <v>140</v>
      </c>
      <c r="BM389" s="221" t="s">
        <v>498</v>
      </c>
    </row>
    <row r="390" s="2" customFormat="1">
      <c r="A390" s="42"/>
      <c r="B390" s="43"/>
      <c r="C390" s="44"/>
      <c r="D390" s="223" t="s">
        <v>142</v>
      </c>
      <c r="E390" s="44"/>
      <c r="F390" s="224" t="s">
        <v>499</v>
      </c>
      <c r="G390" s="44"/>
      <c r="H390" s="44"/>
      <c r="I390" s="225"/>
      <c r="J390" s="44"/>
      <c r="K390" s="44"/>
      <c r="L390" s="48"/>
      <c r="M390" s="226"/>
      <c r="N390" s="227"/>
      <c r="O390" s="88"/>
      <c r="P390" s="88"/>
      <c r="Q390" s="88"/>
      <c r="R390" s="88"/>
      <c r="S390" s="88"/>
      <c r="T390" s="89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T390" s="20" t="s">
        <v>142</v>
      </c>
      <c r="AU390" s="20" t="s">
        <v>92</v>
      </c>
    </row>
    <row r="391" s="2" customFormat="1">
      <c r="A391" s="42"/>
      <c r="B391" s="43"/>
      <c r="C391" s="44"/>
      <c r="D391" s="228" t="s">
        <v>144</v>
      </c>
      <c r="E391" s="44"/>
      <c r="F391" s="229" t="s">
        <v>500</v>
      </c>
      <c r="G391" s="44"/>
      <c r="H391" s="44"/>
      <c r="I391" s="225"/>
      <c r="J391" s="44"/>
      <c r="K391" s="44"/>
      <c r="L391" s="48"/>
      <c r="M391" s="226"/>
      <c r="N391" s="227"/>
      <c r="O391" s="88"/>
      <c r="P391" s="88"/>
      <c r="Q391" s="88"/>
      <c r="R391" s="88"/>
      <c r="S391" s="88"/>
      <c r="T391" s="89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T391" s="20" t="s">
        <v>144</v>
      </c>
      <c r="AU391" s="20" t="s">
        <v>92</v>
      </c>
    </row>
    <row r="392" s="13" customFormat="1">
      <c r="A392" s="13"/>
      <c r="B392" s="230"/>
      <c r="C392" s="231"/>
      <c r="D392" s="223" t="s">
        <v>146</v>
      </c>
      <c r="E392" s="232" t="s">
        <v>42</v>
      </c>
      <c r="F392" s="233" t="s">
        <v>154</v>
      </c>
      <c r="G392" s="231"/>
      <c r="H392" s="232" t="s">
        <v>42</v>
      </c>
      <c r="I392" s="234"/>
      <c r="J392" s="231"/>
      <c r="K392" s="231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146</v>
      </c>
      <c r="AU392" s="239" t="s">
        <v>92</v>
      </c>
      <c r="AV392" s="13" t="s">
        <v>89</v>
      </c>
      <c r="AW392" s="13" t="s">
        <v>40</v>
      </c>
      <c r="AX392" s="13" t="s">
        <v>81</v>
      </c>
      <c r="AY392" s="239" t="s">
        <v>132</v>
      </c>
    </row>
    <row r="393" s="14" customFormat="1">
      <c r="A393" s="14"/>
      <c r="B393" s="240"/>
      <c r="C393" s="241"/>
      <c r="D393" s="223" t="s">
        <v>146</v>
      </c>
      <c r="E393" s="242" t="s">
        <v>42</v>
      </c>
      <c r="F393" s="243" t="s">
        <v>156</v>
      </c>
      <c r="G393" s="241"/>
      <c r="H393" s="244">
        <v>3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146</v>
      </c>
      <c r="AU393" s="250" t="s">
        <v>92</v>
      </c>
      <c r="AV393" s="14" t="s">
        <v>92</v>
      </c>
      <c r="AW393" s="14" t="s">
        <v>40</v>
      </c>
      <c r="AX393" s="14" t="s">
        <v>89</v>
      </c>
      <c r="AY393" s="250" t="s">
        <v>132</v>
      </c>
    </row>
    <row r="394" s="2" customFormat="1" ht="21.75" customHeight="1">
      <c r="A394" s="42"/>
      <c r="B394" s="43"/>
      <c r="C394" s="273" t="s">
        <v>501</v>
      </c>
      <c r="D394" s="273" t="s">
        <v>196</v>
      </c>
      <c r="E394" s="274" t="s">
        <v>502</v>
      </c>
      <c r="F394" s="275" t="s">
        <v>503</v>
      </c>
      <c r="G394" s="276" t="s">
        <v>457</v>
      </c>
      <c r="H394" s="277">
        <v>3</v>
      </c>
      <c r="I394" s="278"/>
      <c r="J394" s="279">
        <f>ROUND(I394*H394,2)</f>
        <v>0</v>
      </c>
      <c r="K394" s="275" t="s">
        <v>139</v>
      </c>
      <c r="L394" s="280"/>
      <c r="M394" s="281" t="s">
        <v>42</v>
      </c>
      <c r="N394" s="282" t="s">
        <v>52</v>
      </c>
      <c r="O394" s="88"/>
      <c r="P394" s="219">
        <f>O394*H394</f>
        <v>0</v>
      </c>
      <c r="Q394" s="219">
        <v>0.111</v>
      </c>
      <c r="R394" s="219">
        <f>Q394*H394</f>
        <v>0.33300000000000002</v>
      </c>
      <c r="S394" s="219">
        <v>0</v>
      </c>
      <c r="T394" s="220">
        <f>S394*H394</f>
        <v>0</v>
      </c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R394" s="221" t="s">
        <v>195</v>
      </c>
      <c r="AT394" s="221" t="s">
        <v>196</v>
      </c>
      <c r="AU394" s="221" t="s">
        <v>92</v>
      </c>
      <c r="AY394" s="20" t="s">
        <v>132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20" t="s">
        <v>89</v>
      </c>
      <c r="BK394" s="222">
        <f>ROUND(I394*H394,2)</f>
        <v>0</v>
      </c>
      <c r="BL394" s="20" t="s">
        <v>140</v>
      </c>
      <c r="BM394" s="221" t="s">
        <v>504</v>
      </c>
    </row>
    <row r="395" s="2" customFormat="1">
      <c r="A395" s="42"/>
      <c r="B395" s="43"/>
      <c r="C395" s="44"/>
      <c r="D395" s="223" t="s">
        <v>142</v>
      </c>
      <c r="E395" s="44"/>
      <c r="F395" s="224" t="s">
        <v>503</v>
      </c>
      <c r="G395" s="44"/>
      <c r="H395" s="44"/>
      <c r="I395" s="225"/>
      <c r="J395" s="44"/>
      <c r="K395" s="44"/>
      <c r="L395" s="48"/>
      <c r="M395" s="226"/>
      <c r="N395" s="227"/>
      <c r="O395" s="88"/>
      <c r="P395" s="88"/>
      <c r="Q395" s="88"/>
      <c r="R395" s="88"/>
      <c r="S395" s="88"/>
      <c r="T395" s="89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T395" s="20" t="s">
        <v>142</v>
      </c>
      <c r="AU395" s="20" t="s">
        <v>92</v>
      </c>
    </row>
    <row r="396" s="13" customFormat="1">
      <c r="A396" s="13"/>
      <c r="B396" s="230"/>
      <c r="C396" s="231"/>
      <c r="D396" s="223" t="s">
        <v>146</v>
      </c>
      <c r="E396" s="232" t="s">
        <v>42</v>
      </c>
      <c r="F396" s="233" t="s">
        <v>488</v>
      </c>
      <c r="G396" s="231"/>
      <c r="H396" s="232" t="s">
        <v>42</v>
      </c>
      <c r="I396" s="234"/>
      <c r="J396" s="231"/>
      <c r="K396" s="231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146</v>
      </c>
      <c r="AU396" s="239" t="s">
        <v>92</v>
      </c>
      <c r="AV396" s="13" t="s">
        <v>89</v>
      </c>
      <c r="AW396" s="13" t="s">
        <v>40</v>
      </c>
      <c r="AX396" s="13" t="s">
        <v>81</v>
      </c>
      <c r="AY396" s="239" t="s">
        <v>132</v>
      </c>
    </row>
    <row r="397" s="14" customFormat="1">
      <c r="A397" s="14"/>
      <c r="B397" s="240"/>
      <c r="C397" s="241"/>
      <c r="D397" s="223" t="s">
        <v>146</v>
      </c>
      <c r="E397" s="242" t="s">
        <v>42</v>
      </c>
      <c r="F397" s="243" t="s">
        <v>156</v>
      </c>
      <c r="G397" s="241"/>
      <c r="H397" s="244">
        <v>3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146</v>
      </c>
      <c r="AU397" s="250" t="s">
        <v>92</v>
      </c>
      <c r="AV397" s="14" t="s">
        <v>92</v>
      </c>
      <c r="AW397" s="14" t="s">
        <v>40</v>
      </c>
      <c r="AX397" s="14" t="s">
        <v>81</v>
      </c>
      <c r="AY397" s="250" t="s">
        <v>132</v>
      </c>
    </row>
    <row r="398" s="2" customFormat="1" ht="33" customHeight="1">
      <c r="A398" s="42"/>
      <c r="B398" s="43"/>
      <c r="C398" s="273" t="s">
        <v>505</v>
      </c>
      <c r="D398" s="273" t="s">
        <v>196</v>
      </c>
      <c r="E398" s="274" t="s">
        <v>506</v>
      </c>
      <c r="F398" s="275" t="s">
        <v>507</v>
      </c>
      <c r="G398" s="276" t="s">
        <v>457</v>
      </c>
      <c r="H398" s="277">
        <v>3</v>
      </c>
      <c r="I398" s="278"/>
      <c r="J398" s="279">
        <f>ROUND(I398*H398,2)</f>
        <v>0</v>
      </c>
      <c r="K398" s="275" t="s">
        <v>42</v>
      </c>
      <c r="L398" s="280"/>
      <c r="M398" s="281" t="s">
        <v>42</v>
      </c>
      <c r="N398" s="282" t="s">
        <v>52</v>
      </c>
      <c r="O398" s="88"/>
      <c r="P398" s="219">
        <f>O398*H398</f>
        <v>0</v>
      </c>
      <c r="Q398" s="219">
        <v>0.111</v>
      </c>
      <c r="R398" s="219">
        <f>Q398*H398</f>
        <v>0.33300000000000002</v>
      </c>
      <c r="S398" s="219">
        <v>0</v>
      </c>
      <c r="T398" s="220">
        <f>S398*H398</f>
        <v>0</v>
      </c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R398" s="221" t="s">
        <v>195</v>
      </c>
      <c r="AT398" s="221" t="s">
        <v>196</v>
      </c>
      <c r="AU398" s="221" t="s">
        <v>92</v>
      </c>
      <c r="AY398" s="20" t="s">
        <v>132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20" t="s">
        <v>89</v>
      </c>
      <c r="BK398" s="222">
        <f>ROUND(I398*H398,2)</f>
        <v>0</v>
      </c>
      <c r="BL398" s="20" t="s">
        <v>140</v>
      </c>
      <c r="BM398" s="221" t="s">
        <v>508</v>
      </c>
    </row>
    <row r="399" s="2" customFormat="1">
      <c r="A399" s="42"/>
      <c r="B399" s="43"/>
      <c r="C399" s="44"/>
      <c r="D399" s="223" t="s">
        <v>142</v>
      </c>
      <c r="E399" s="44"/>
      <c r="F399" s="224" t="s">
        <v>507</v>
      </c>
      <c r="G399" s="44"/>
      <c r="H399" s="44"/>
      <c r="I399" s="225"/>
      <c r="J399" s="44"/>
      <c r="K399" s="44"/>
      <c r="L399" s="48"/>
      <c r="M399" s="226"/>
      <c r="N399" s="227"/>
      <c r="O399" s="88"/>
      <c r="P399" s="88"/>
      <c r="Q399" s="88"/>
      <c r="R399" s="88"/>
      <c r="S399" s="88"/>
      <c r="T399" s="89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T399" s="20" t="s">
        <v>142</v>
      </c>
      <c r="AU399" s="20" t="s">
        <v>92</v>
      </c>
    </row>
    <row r="400" s="13" customFormat="1">
      <c r="A400" s="13"/>
      <c r="B400" s="230"/>
      <c r="C400" s="231"/>
      <c r="D400" s="223" t="s">
        <v>146</v>
      </c>
      <c r="E400" s="232" t="s">
        <v>42</v>
      </c>
      <c r="F400" s="233" t="s">
        <v>154</v>
      </c>
      <c r="G400" s="231"/>
      <c r="H400" s="232" t="s">
        <v>42</v>
      </c>
      <c r="I400" s="234"/>
      <c r="J400" s="231"/>
      <c r="K400" s="231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146</v>
      </c>
      <c r="AU400" s="239" t="s">
        <v>92</v>
      </c>
      <c r="AV400" s="13" t="s">
        <v>89</v>
      </c>
      <c r="AW400" s="13" t="s">
        <v>40</v>
      </c>
      <c r="AX400" s="13" t="s">
        <v>81</v>
      </c>
      <c r="AY400" s="239" t="s">
        <v>132</v>
      </c>
    </row>
    <row r="401" s="14" customFormat="1">
      <c r="A401" s="14"/>
      <c r="B401" s="240"/>
      <c r="C401" s="241"/>
      <c r="D401" s="223" t="s">
        <v>146</v>
      </c>
      <c r="E401" s="242" t="s">
        <v>42</v>
      </c>
      <c r="F401" s="243" t="s">
        <v>156</v>
      </c>
      <c r="G401" s="241"/>
      <c r="H401" s="244">
        <v>3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146</v>
      </c>
      <c r="AU401" s="250" t="s">
        <v>92</v>
      </c>
      <c r="AV401" s="14" t="s">
        <v>92</v>
      </c>
      <c r="AW401" s="14" t="s">
        <v>40</v>
      </c>
      <c r="AX401" s="14" t="s">
        <v>89</v>
      </c>
      <c r="AY401" s="250" t="s">
        <v>132</v>
      </c>
    </row>
    <row r="402" s="2" customFormat="1" ht="24.15" customHeight="1">
      <c r="A402" s="42"/>
      <c r="B402" s="43"/>
      <c r="C402" s="273" t="s">
        <v>509</v>
      </c>
      <c r="D402" s="273" t="s">
        <v>196</v>
      </c>
      <c r="E402" s="274" t="s">
        <v>510</v>
      </c>
      <c r="F402" s="275" t="s">
        <v>511</v>
      </c>
      <c r="G402" s="276" t="s">
        <v>457</v>
      </c>
      <c r="H402" s="277">
        <v>3</v>
      </c>
      <c r="I402" s="278"/>
      <c r="J402" s="279">
        <f>ROUND(I402*H402,2)</f>
        <v>0</v>
      </c>
      <c r="K402" s="275" t="s">
        <v>139</v>
      </c>
      <c r="L402" s="280"/>
      <c r="M402" s="281" t="s">
        <v>42</v>
      </c>
      <c r="N402" s="282" t="s">
        <v>52</v>
      </c>
      <c r="O402" s="88"/>
      <c r="P402" s="219">
        <f>O402*H402</f>
        <v>0</v>
      </c>
      <c r="Q402" s="219">
        <v>0.071999999999999995</v>
      </c>
      <c r="R402" s="219">
        <f>Q402*H402</f>
        <v>0.21599999999999997</v>
      </c>
      <c r="S402" s="219">
        <v>0</v>
      </c>
      <c r="T402" s="220">
        <f>S402*H402</f>
        <v>0</v>
      </c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R402" s="221" t="s">
        <v>195</v>
      </c>
      <c r="AT402" s="221" t="s">
        <v>196</v>
      </c>
      <c r="AU402" s="221" t="s">
        <v>92</v>
      </c>
      <c r="AY402" s="20" t="s">
        <v>132</v>
      </c>
      <c r="BE402" s="222">
        <f>IF(N402="základní",J402,0)</f>
        <v>0</v>
      </c>
      <c r="BF402" s="222">
        <f>IF(N402="snížená",J402,0)</f>
        <v>0</v>
      </c>
      <c r="BG402" s="222">
        <f>IF(N402="zákl. přenesená",J402,0)</f>
        <v>0</v>
      </c>
      <c r="BH402" s="222">
        <f>IF(N402="sníž. přenesená",J402,0)</f>
        <v>0</v>
      </c>
      <c r="BI402" s="222">
        <f>IF(N402="nulová",J402,0)</f>
        <v>0</v>
      </c>
      <c r="BJ402" s="20" t="s">
        <v>89</v>
      </c>
      <c r="BK402" s="222">
        <f>ROUND(I402*H402,2)</f>
        <v>0</v>
      </c>
      <c r="BL402" s="20" t="s">
        <v>140</v>
      </c>
      <c r="BM402" s="221" t="s">
        <v>512</v>
      </c>
    </row>
    <row r="403" s="2" customFormat="1">
      <c r="A403" s="42"/>
      <c r="B403" s="43"/>
      <c r="C403" s="44"/>
      <c r="D403" s="223" t="s">
        <v>142</v>
      </c>
      <c r="E403" s="44"/>
      <c r="F403" s="224" t="s">
        <v>511</v>
      </c>
      <c r="G403" s="44"/>
      <c r="H403" s="44"/>
      <c r="I403" s="225"/>
      <c r="J403" s="44"/>
      <c r="K403" s="44"/>
      <c r="L403" s="48"/>
      <c r="M403" s="226"/>
      <c r="N403" s="227"/>
      <c r="O403" s="88"/>
      <c r="P403" s="88"/>
      <c r="Q403" s="88"/>
      <c r="R403" s="88"/>
      <c r="S403" s="88"/>
      <c r="T403" s="89"/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T403" s="20" t="s">
        <v>142</v>
      </c>
      <c r="AU403" s="20" t="s">
        <v>92</v>
      </c>
    </row>
    <row r="404" s="13" customFormat="1">
      <c r="A404" s="13"/>
      <c r="B404" s="230"/>
      <c r="C404" s="231"/>
      <c r="D404" s="223" t="s">
        <v>146</v>
      </c>
      <c r="E404" s="232" t="s">
        <v>42</v>
      </c>
      <c r="F404" s="233" t="s">
        <v>154</v>
      </c>
      <c r="G404" s="231"/>
      <c r="H404" s="232" t="s">
        <v>42</v>
      </c>
      <c r="I404" s="234"/>
      <c r="J404" s="231"/>
      <c r="K404" s="231"/>
      <c r="L404" s="235"/>
      <c r="M404" s="236"/>
      <c r="N404" s="237"/>
      <c r="O404" s="237"/>
      <c r="P404" s="237"/>
      <c r="Q404" s="237"/>
      <c r="R404" s="237"/>
      <c r="S404" s="237"/>
      <c r="T404" s="23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9" t="s">
        <v>146</v>
      </c>
      <c r="AU404" s="239" t="s">
        <v>92</v>
      </c>
      <c r="AV404" s="13" t="s">
        <v>89</v>
      </c>
      <c r="AW404" s="13" t="s">
        <v>40</v>
      </c>
      <c r="AX404" s="13" t="s">
        <v>81</v>
      </c>
      <c r="AY404" s="239" t="s">
        <v>132</v>
      </c>
    </row>
    <row r="405" s="14" customFormat="1">
      <c r="A405" s="14"/>
      <c r="B405" s="240"/>
      <c r="C405" s="241"/>
      <c r="D405" s="223" t="s">
        <v>146</v>
      </c>
      <c r="E405" s="242" t="s">
        <v>42</v>
      </c>
      <c r="F405" s="243" t="s">
        <v>156</v>
      </c>
      <c r="G405" s="241"/>
      <c r="H405" s="244">
        <v>3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146</v>
      </c>
      <c r="AU405" s="250" t="s">
        <v>92</v>
      </c>
      <c r="AV405" s="14" t="s">
        <v>92</v>
      </c>
      <c r="AW405" s="14" t="s">
        <v>40</v>
      </c>
      <c r="AX405" s="14" t="s">
        <v>89</v>
      </c>
      <c r="AY405" s="250" t="s">
        <v>132</v>
      </c>
    </row>
    <row r="406" s="2" customFormat="1" ht="24.15" customHeight="1">
      <c r="A406" s="42"/>
      <c r="B406" s="43"/>
      <c r="C406" s="273" t="s">
        <v>513</v>
      </c>
      <c r="D406" s="273" t="s">
        <v>196</v>
      </c>
      <c r="E406" s="274" t="s">
        <v>514</v>
      </c>
      <c r="F406" s="275" t="s">
        <v>515</v>
      </c>
      <c r="G406" s="276" t="s">
        <v>457</v>
      </c>
      <c r="H406" s="277">
        <v>3</v>
      </c>
      <c r="I406" s="278"/>
      <c r="J406" s="279">
        <f>ROUND(I406*H406,2)</f>
        <v>0</v>
      </c>
      <c r="K406" s="275" t="s">
        <v>139</v>
      </c>
      <c r="L406" s="280"/>
      <c r="M406" s="281" t="s">
        <v>42</v>
      </c>
      <c r="N406" s="282" t="s">
        <v>52</v>
      </c>
      <c r="O406" s="88"/>
      <c r="P406" s="219">
        <f>O406*H406</f>
        <v>0</v>
      </c>
      <c r="Q406" s="219">
        <v>0.11</v>
      </c>
      <c r="R406" s="219">
        <f>Q406*H406</f>
        <v>0.33000000000000002</v>
      </c>
      <c r="S406" s="219">
        <v>0</v>
      </c>
      <c r="T406" s="220">
        <f>S406*H406</f>
        <v>0</v>
      </c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R406" s="221" t="s">
        <v>195</v>
      </c>
      <c r="AT406" s="221" t="s">
        <v>196</v>
      </c>
      <c r="AU406" s="221" t="s">
        <v>92</v>
      </c>
      <c r="AY406" s="20" t="s">
        <v>132</v>
      </c>
      <c r="BE406" s="222">
        <f>IF(N406="základní",J406,0)</f>
        <v>0</v>
      </c>
      <c r="BF406" s="222">
        <f>IF(N406="snížená",J406,0)</f>
        <v>0</v>
      </c>
      <c r="BG406" s="222">
        <f>IF(N406="zákl. přenesená",J406,0)</f>
        <v>0</v>
      </c>
      <c r="BH406" s="222">
        <f>IF(N406="sníž. přenesená",J406,0)</f>
        <v>0</v>
      </c>
      <c r="BI406" s="222">
        <f>IF(N406="nulová",J406,0)</f>
        <v>0</v>
      </c>
      <c r="BJ406" s="20" t="s">
        <v>89</v>
      </c>
      <c r="BK406" s="222">
        <f>ROUND(I406*H406,2)</f>
        <v>0</v>
      </c>
      <c r="BL406" s="20" t="s">
        <v>140</v>
      </c>
      <c r="BM406" s="221" t="s">
        <v>516</v>
      </c>
    </row>
    <row r="407" s="2" customFormat="1">
      <c r="A407" s="42"/>
      <c r="B407" s="43"/>
      <c r="C407" s="44"/>
      <c r="D407" s="223" t="s">
        <v>142</v>
      </c>
      <c r="E407" s="44"/>
      <c r="F407" s="224" t="s">
        <v>515</v>
      </c>
      <c r="G407" s="44"/>
      <c r="H407" s="44"/>
      <c r="I407" s="225"/>
      <c r="J407" s="44"/>
      <c r="K407" s="44"/>
      <c r="L407" s="48"/>
      <c r="M407" s="226"/>
      <c r="N407" s="227"/>
      <c r="O407" s="88"/>
      <c r="P407" s="88"/>
      <c r="Q407" s="88"/>
      <c r="R407" s="88"/>
      <c r="S407" s="88"/>
      <c r="T407" s="89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T407" s="20" t="s">
        <v>142</v>
      </c>
      <c r="AU407" s="20" t="s">
        <v>92</v>
      </c>
    </row>
    <row r="408" s="13" customFormat="1">
      <c r="A408" s="13"/>
      <c r="B408" s="230"/>
      <c r="C408" s="231"/>
      <c r="D408" s="223" t="s">
        <v>146</v>
      </c>
      <c r="E408" s="232" t="s">
        <v>42</v>
      </c>
      <c r="F408" s="233" t="s">
        <v>154</v>
      </c>
      <c r="G408" s="231"/>
      <c r="H408" s="232" t="s">
        <v>42</v>
      </c>
      <c r="I408" s="234"/>
      <c r="J408" s="231"/>
      <c r="K408" s="231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146</v>
      </c>
      <c r="AU408" s="239" t="s">
        <v>92</v>
      </c>
      <c r="AV408" s="13" t="s">
        <v>89</v>
      </c>
      <c r="AW408" s="13" t="s">
        <v>40</v>
      </c>
      <c r="AX408" s="13" t="s">
        <v>81</v>
      </c>
      <c r="AY408" s="239" t="s">
        <v>132</v>
      </c>
    </row>
    <row r="409" s="14" customFormat="1">
      <c r="A409" s="14"/>
      <c r="B409" s="240"/>
      <c r="C409" s="241"/>
      <c r="D409" s="223" t="s">
        <v>146</v>
      </c>
      <c r="E409" s="242" t="s">
        <v>42</v>
      </c>
      <c r="F409" s="243" t="s">
        <v>156</v>
      </c>
      <c r="G409" s="241"/>
      <c r="H409" s="244">
        <v>3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146</v>
      </c>
      <c r="AU409" s="250" t="s">
        <v>92</v>
      </c>
      <c r="AV409" s="14" t="s">
        <v>92</v>
      </c>
      <c r="AW409" s="14" t="s">
        <v>40</v>
      </c>
      <c r="AX409" s="14" t="s">
        <v>89</v>
      </c>
      <c r="AY409" s="250" t="s">
        <v>132</v>
      </c>
    </row>
    <row r="410" s="2" customFormat="1" ht="24.15" customHeight="1">
      <c r="A410" s="42"/>
      <c r="B410" s="43"/>
      <c r="C410" s="273" t="s">
        <v>517</v>
      </c>
      <c r="D410" s="273" t="s">
        <v>196</v>
      </c>
      <c r="E410" s="274" t="s">
        <v>518</v>
      </c>
      <c r="F410" s="275" t="s">
        <v>519</v>
      </c>
      <c r="G410" s="276" t="s">
        <v>457</v>
      </c>
      <c r="H410" s="277">
        <v>3</v>
      </c>
      <c r="I410" s="278"/>
      <c r="J410" s="279">
        <f>ROUND(I410*H410,2)</f>
        <v>0</v>
      </c>
      <c r="K410" s="275" t="s">
        <v>139</v>
      </c>
      <c r="L410" s="280"/>
      <c r="M410" s="281" t="s">
        <v>42</v>
      </c>
      <c r="N410" s="282" t="s">
        <v>52</v>
      </c>
      <c r="O410" s="88"/>
      <c r="P410" s="219">
        <f>O410*H410</f>
        <v>0</v>
      </c>
      <c r="Q410" s="219">
        <v>0.027</v>
      </c>
      <c r="R410" s="219">
        <f>Q410*H410</f>
        <v>0.081000000000000003</v>
      </c>
      <c r="S410" s="219">
        <v>0</v>
      </c>
      <c r="T410" s="220">
        <f>S410*H410</f>
        <v>0</v>
      </c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R410" s="221" t="s">
        <v>195</v>
      </c>
      <c r="AT410" s="221" t="s">
        <v>196</v>
      </c>
      <c r="AU410" s="221" t="s">
        <v>92</v>
      </c>
      <c r="AY410" s="20" t="s">
        <v>132</v>
      </c>
      <c r="BE410" s="222">
        <f>IF(N410="základní",J410,0)</f>
        <v>0</v>
      </c>
      <c r="BF410" s="222">
        <f>IF(N410="snížená",J410,0)</f>
        <v>0</v>
      </c>
      <c r="BG410" s="222">
        <f>IF(N410="zákl. přenesená",J410,0)</f>
        <v>0</v>
      </c>
      <c r="BH410" s="222">
        <f>IF(N410="sníž. přenesená",J410,0)</f>
        <v>0</v>
      </c>
      <c r="BI410" s="222">
        <f>IF(N410="nulová",J410,0)</f>
        <v>0</v>
      </c>
      <c r="BJ410" s="20" t="s">
        <v>89</v>
      </c>
      <c r="BK410" s="222">
        <f>ROUND(I410*H410,2)</f>
        <v>0</v>
      </c>
      <c r="BL410" s="20" t="s">
        <v>140</v>
      </c>
      <c r="BM410" s="221" t="s">
        <v>520</v>
      </c>
    </row>
    <row r="411" s="2" customFormat="1">
      <c r="A411" s="42"/>
      <c r="B411" s="43"/>
      <c r="C411" s="44"/>
      <c r="D411" s="223" t="s">
        <v>142</v>
      </c>
      <c r="E411" s="44"/>
      <c r="F411" s="224" t="s">
        <v>519</v>
      </c>
      <c r="G411" s="44"/>
      <c r="H411" s="44"/>
      <c r="I411" s="225"/>
      <c r="J411" s="44"/>
      <c r="K411" s="44"/>
      <c r="L411" s="48"/>
      <c r="M411" s="226"/>
      <c r="N411" s="227"/>
      <c r="O411" s="88"/>
      <c r="P411" s="88"/>
      <c r="Q411" s="88"/>
      <c r="R411" s="88"/>
      <c r="S411" s="88"/>
      <c r="T411" s="89"/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T411" s="20" t="s">
        <v>142</v>
      </c>
      <c r="AU411" s="20" t="s">
        <v>92</v>
      </c>
    </row>
    <row r="412" s="13" customFormat="1">
      <c r="A412" s="13"/>
      <c r="B412" s="230"/>
      <c r="C412" s="231"/>
      <c r="D412" s="223" t="s">
        <v>146</v>
      </c>
      <c r="E412" s="232" t="s">
        <v>42</v>
      </c>
      <c r="F412" s="233" t="s">
        <v>154</v>
      </c>
      <c r="G412" s="231"/>
      <c r="H412" s="232" t="s">
        <v>42</v>
      </c>
      <c r="I412" s="234"/>
      <c r="J412" s="231"/>
      <c r="K412" s="231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146</v>
      </c>
      <c r="AU412" s="239" t="s">
        <v>92</v>
      </c>
      <c r="AV412" s="13" t="s">
        <v>89</v>
      </c>
      <c r="AW412" s="13" t="s">
        <v>40</v>
      </c>
      <c r="AX412" s="13" t="s">
        <v>81</v>
      </c>
      <c r="AY412" s="239" t="s">
        <v>132</v>
      </c>
    </row>
    <row r="413" s="14" customFormat="1">
      <c r="A413" s="14"/>
      <c r="B413" s="240"/>
      <c r="C413" s="241"/>
      <c r="D413" s="223" t="s">
        <v>146</v>
      </c>
      <c r="E413" s="242" t="s">
        <v>42</v>
      </c>
      <c r="F413" s="243" t="s">
        <v>156</v>
      </c>
      <c r="G413" s="241"/>
      <c r="H413" s="244">
        <v>3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146</v>
      </c>
      <c r="AU413" s="250" t="s">
        <v>92</v>
      </c>
      <c r="AV413" s="14" t="s">
        <v>92</v>
      </c>
      <c r="AW413" s="14" t="s">
        <v>40</v>
      </c>
      <c r="AX413" s="14" t="s">
        <v>89</v>
      </c>
      <c r="AY413" s="250" t="s">
        <v>132</v>
      </c>
    </row>
    <row r="414" s="2" customFormat="1" ht="24.15" customHeight="1">
      <c r="A414" s="42"/>
      <c r="B414" s="43"/>
      <c r="C414" s="210" t="s">
        <v>266</v>
      </c>
      <c r="D414" s="210" t="s">
        <v>135</v>
      </c>
      <c r="E414" s="211" t="s">
        <v>521</v>
      </c>
      <c r="F414" s="212" t="s">
        <v>522</v>
      </c>
      <c r="G414" s="213" t="s">
        <v>457</v>
      </c>
      <c r="H414" s="214">
        <v>3</v>
      </c>
      <c r="I414" s="215"/>
      <c r="J414" s="216">
        <f>ROUND(I414*H414,2)</f>
        <v>0</v>
      </c>
      <c r="K414" s="212" t="s">
        <v>139</v>
      </c>
      <c r="L414" s="48"/>
      <c r="M414" s="217" t="s">
        <v>42</v>
      </c>
      <c r="N414" s="218" t="s">
        <v>52</v>
      </c>
      <c r="O414" s="88"/>
      <c r="P414" s="219">
        <f>O414*H414</f>
        <v>0</v>
      </c>
      <c r="Q414" s="219">
        <v>0.21734000000000001</v>
      </c>
      <c r="R414" s="219">
        <f>Q414*H414</f>
        <v>0.65202000000000004</v>
      </c>
      <c r="S414" s="219">
        <v>0</v>
      </c>
      <c r="T414" s="220">
        <f>S414*H414</f>
        <v>0</v>
      </c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R414" s="221" t="s">
        <v>140</v>
      </c>
      <c r="AT414" s="221" t="s">
        <v>135</v>
      </c>
      <c r="AU414" s="221" t="s">
        <v>92</v>
      </c>
      <c r="AY414" s="20" t="s">
        <v>132</v>
      </c>
      <c r="BE414" s="222">
        <f>IF(N414="základní",J414,0)</f>
        <v>0</v>
      </c>
      <c r="BF414" s="222">
        <f>IF(N414="snížená",J414,0)</f>
        <v>0</v>
      </c>
      <c r="BG414" s="222">
        <f>IF(N414="zákl. přenesená",J414,0)</f>
        <v>0</v>
      </c>
      <c r="BH414" s="222">
        <f>IF(N414="sníž. přenesená",J414,0)</f>
        <v>0</v>
      </c>
      <c r="BI414" s="222">
        <f>IF(N414="nulová",J414,0)</f>
        <v>0</v>
      </c>
      <c r="BJ414" s="20" t="s">
        <v>89</v>
      </c>
      <c r="BK414" s="222">
        <f>ROUND(I414*H414,2)</f>
        <v>0</v>
      </c>
      <c r="BL414" s="20" t="s">
        <v>140</v>
      </c>
      <c r="BM414" s="221" t="s">
        <v>523</v>
      </c>
    </row>
    <row r="415" s="2" customFormat="1">
      <c r="A415" s="42"/>
      <c r="B415" s="43"/>
      <c r="C415" s="44"/>
      <c r="D415" s="223" t="s">
        <v>142</v>
      </c>
      <c r="E415" s="44"/>
      <c r="F415" s="224" t="s">
        <v>522</v>
      </c>
      <c r="G415" s="44"/>
      <c r="H415" s="44"/>
      <c r="I415" s="225"/>
      <c r="J415" s="44"/>
      <c r="K415" s="44"/>
      <c r="L415" s="48"/>
      <c r="M415" s="226"/>
      <c r="N415" s="227"/>
      <c r="O415" s="88"/>
      <c r="P415" s="88"/>
      <c r="Q415" s="88"/>
      <c r="R415" s="88"/>
      <c r="S415" s="88"/>
      <c r="T415" s="89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T415" s="20" t="s">
        <v>142</v>
      </c>
      <c r="AU415" s="20" t="s">
        <v>92</v>
      </c>
    </row>
    <row r="416" s="2" customFormat="1">
      <c r="A416" s="42"/>
      <c r="B416" s="43"/>
      <c r="C416" s="44"/>
      <c r="D416" s="228" t="s">
        <v>144</v>
      </c>
      <c r="E416" s="44"/>
      <c r="F416" s="229" t="s">
        <v>524</v>
      </c>
      <c r="G416" s="44"/>
      <c r="H416" s="44"/>
      <c r="I416" s="225"/>
      <c r="J416" s="44"/>
      <c r="K416" s="44"/>
      <c r="L416" s="48"/>
      <c r="M416" s="226"/>
      <c r="N416" s="227"/>
      <c r="O416" s="88"/>
      <c r="P416" s="88"/>
      <c r="Q416" s="88"/>
      <c r="R416" s="88"/>
      <c r="S416" s="88"/>
      <c r="T416" s="89"/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T416" s="20" t="s">
        <v>144</v>
      </c>
      <c r="AU416" s="20" t="s">
        <v>92</v>
      </c>
    </row>
    <row r="417" s="13" customFormat="1">
      <c r="A417" s="13"/>
      <c r="B417" s="230"/>
      <c r="C417" s="231"/>
      <c r="D417" s="223" t="s">
        <v>146</v>
      </c>
      <c r="E417" s="232" t="s">
        <v>42</v>
      </c>
      <c r="F417" s="233" t="s">
        <v>154</v>
      </c>
      <c r="G417" s="231"/>
      <c r="H417" s="232" t="s">
        <v>42</v>
      </c>
      <c r="I417" s="234"/>
      <c r="J417" s="231"/>
      <c r="K417" s="231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146</v>
      </c>
      <c r="AU417" s="239" t="s">
        <v>92</v>
      </c>
      <c r="AV417" s="13" t="s">
        <v>89</v>
      </c>
      <c r="AW417" s="13" t="s">
        <v>40</v>
      </c>
      <c r="AX417" s="13" t="s">
        <v>81</v>
      </c>
      <c r="AY417" s="239" t="s">
        <v>132</v>
      </c>
    </row>
    <row r="418" s="14" customFormat="1">
      <c r="A418" s="14"/>
      <c r="B418" s="240"/>
      <c r="C418" s="241"/>
      <c r="D418" s="223" t="s">
        <v>146</v>
      </c>
      <c r="E418" s="242" t="s">
        <v>42</v>
      </c>
      <c r="F418" s="243" t="s">
        <v>156</v>
      </c>
      <c r="G418" s="241"/>
      <c r="H418" s="244">
        <v>3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146</v>
      </c>
      <c r="AU418" s="250" t="s">
        <v>92</v>
      </c>
      <c r="AV418" s="14" t="s">
        <v>92</v>
      </c>
      <c r="AW418" s="14" t="s">
        <v>40</v>
      </c>
      <c r="AX418" s="14" t="s">
        <v>89</v>
      </c>
      <c r="AY418" s="250" t="s">
        <v>132</v>
      </c>
    </row>
    <row r="419" s="2" customFormat="1" ht="24.15" customHeight="1">
      <c r="A419" s="42"/>
      <c r="B419" s="43"/>
      <c r="C419" s="273" t="s">
        <v>525</v>
      </c>
      <c r="D419" s="273" t="s">
        <v>196</v>
      </c>
      <c r="E419" s="274" t="s">
        <v>526</v>
      </c>
      <c r="F419" s="275" t="s">
        <v>527</v>
      </c>
      <c r="G419" s="276" t="s">
        <v>457</v>
      </c>
      <c r="H419" s="277">
        <v>3</v>
      </c>
      <c r="I419" s="278"/>
      <c r="J419" s="279">
        <f>ROUND(I419*H419,2)</f>
        <v>0</v>
      </c>
      <c r="K419" s="275" t="s">
        <v>139</v>
      </c>
      <c r="L419" s="280"/>
      <c r="M419" s="281" t="s">
        <v>42</v>
      </c>
      <c r="N419" s="282" t="s">
        <v>52</v>
      </c>
      <c r="O419" s="88"/>
      <c r="P419" s="219">
        <f>O419*H419</f>
        <v>0</v>
      </c>
      <c r="Q419" s="219">
        <v>0.0060000000000000001</v>
      </c>
      <c r="R419" s="219">
        <f>Q419*H419</f>
        <v>0.018000000000000002</v>
      </c>
      <c r="S419" s="219">
        <v>0</v>
      </c>
      <c r="T419" s="220">
        <f>S419*H419</f>
        <v>0</v>
      </c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R419" s="221" t="s">
        <v>195</v>
      </c>
      <c r="AT419" s="221" t="s">
        <v>196</v>
      </c>
      <c r="AU419" s="221" t="s">
        <v>92</v>
      </c>
      <c r="AY419" s="20" t="s">
        <v>132</v>
      </c>
      <c r="BE419" s="222">
        <f>IF(N419="základní",J419,0)</f>
        <v>0</v>
      </c>
      <c r="BF419" s="222">
        <f>IF(N419="snížená",J419,0)</f>
        <v>0</v>
      </c>
      <c r="BG419" s="222">
        <f>IF(N419="zákl. přenesená",J419,0)</f>
        <v>0</v>
      </c>
      <c r="BH419" s="222">
        <f>IF(N419="sníž. přenesená",J419,0)</f>
        <v>0</v>
      </c>
      <c r="BI419" s="222">
        <f>IF(N419="nulová",J419,0)</f>
        <v>0</v>
      </c>
      <c r="BJ419" s="20" t="s">
        <v>89</v>
      </c>
      <c r="BK419" s="222">
        <f>ROUND(I419*H419,2)</f>
        <v>0</v>
      </c>
      <c r="BL419" s="20" t="s">
        <v>140</v>
      </c>
      <c r="BM419" s="221" t="s">
        <v>528</v>
      </c>
    </row>
    <row r="420" s="2" customFormat="1">
      <c r="A420" s="42"/>
      <c r="B420" s="43"/>
      <c r="C420" s="44"/>
      <c r="D420" s="223" t="s">
        <v>142</v>
      </c>
      <c r="E420" s="44"/>
      <c r="F420" s="224" t="s">
        <v>527</v>
      </c>
      <c r="G420" s="44"/>
      <c r="H420" s="44"/>
      <c r="I420" s="225"/>
      <c r="J420" s="44"/>
      <c r="K420" s="44"/>
      <c r="L420" s="48"/>
      <c r="M420" s="226"/>
      <c r="N420" s="227"/>
      <c r="O420" s="88"/>
      <c r="P420" s="88"/>
      <c r="Q420" s="88"/>
      <c r="R420" s="88"/>
      <c r="S420" s="88"/>
      <c r="T420" s="89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T420" s="20" t="s">
        <v>142</v>
      </c>
      <c r="AU420" s="20" t="s">
        <v>92</v>
      </c>
    </row>
    <row r="421" s="13" customFormat="1">
      <c r="A421" s="13"/>
      <c r="B421" s="230"/>
      <c r="C421" s="231"/>
      <c r="D421" s="223" t="s">
        <v>146</v>
      </c>
      <c r="E421" s="232" t="s">
        <v>42</v>
      </c>
      <c r="F421" s="233" t="s">
        <v>154</v>
      </c>
      <c r="G421" s="231"/>
      <c r="H421" s="232" t="s">
        <v>42</v>
      </c>
      <c r="I421" s="234"/>
      <c r="J421" s="231"/>
      <c r="K421" s="231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146</v>
      </c>
      <c r="AU421" s="239" t="s">
        <v>92</v>
      </c>
      <c r="AV421" s="13" t="s">
        <v>89</v>
      </c>
      <c r="AW421" s="13" t="s">
        <v>40</v>
      </c>
      <c r="AX421" s="13" t="s">
        <v>81</v>
      </c>
      <c r="AY421" s="239" t="s">
        <v>132</v>
      </c>
    </row>
    <row r="422" s="14" customFormat="1">
      <c r="A422" s="14"/>
      <c r="B422" s="240"/>
      <c r="C422" s="241"/>
      <c r="D422" s="223" t="s">
        <v>146</v>
      </c>
      <c r="E422" s="242" t="s">
        <v>42</v>
      </c>
      <c r="F422" s="243" t="s">
        <v>156</v>
      </c>
      <c r="G422" s="241"/>
      <c r="H422" s="244">
        <v>3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146</v>
      </c>
      <c r="AU422" s="250" t="s">
        <v>92</v>
      </c>
      <c r="AV422" s="14" t="s">
        <v>92</v>
      </c>
      <c r="AW422" s="14" t="s">
        <v>40</v>
      </c>
      <c r="AX422" s="14" t="s">
        <v>89</v>
      </c>
      <c r="AY422" s="250" t="s">
        <v>132</v>
      </c>
    </row>
    <row r="423" s="2" customFormat="1" ht="24.15" customHeight="1">
      <c r="A423" s="42"/>
      <c r="B423" s="43"/>
      <c r="C423" s="273" t="s">
        <v>529</v>
      </c>
      <c r="D423" s="273" t="s">
        <v>196</v>
      </c>
      <c r="E423" s="274" t="s">
        <v>530</v>
      </c>
      <c r="F423" s="275" t="s">
        <v>531</v>
      </c>
      <c r="G423" s="276" t="s">
        <v>457</v>
      </c>
      <c r="H423" s="277">
        <v>3</v>
      </c>
      <c r="I423" s="278"/>
      <c r="J423" s="279">
        <f>ROUND(I423*H423,2)</f>
        <v>0</v>
      </c>
      <c r="K423" s="275" t="s">
        <v>139</v>
      </c>
      <c r="L423" s="280"/>
      <c r="M423" s="281" t="s">
        <v>42</v>
      </c>
      <c r="N423" s="282" t="s">
        <v>52</v>
      </c>
      <c r="O423" s="88"/>
      <c r="P423" s="219">
        <f>O423*H423</f>
        <v>0</v>
      </c>
      <c r="Q423" s="219">
        <v>0.073999999999999996</v>
      </c>
      <c r="R423" s="219">
        <f>Q423*H423</f>
        <v>0.22199999999999998</v>
      </c>
      <c r="S423" s="219">
        <v>0</v>
      </c>
      <c r="T423" s="220">
        <f>S423*H423</f>
        <v>0</v>
      </c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R423" s="221" t="s">
        <v>195</v>
      </c>
      <c r="AT423" s="221" t="s">
        <v>196</v>
      </c>
      <c r="AU423" s="221" t="s">
        <v>92</v>
      </c>
      <c r="AY423" s="20" t="s">
        <v>132</v>
      </c>
      <c r="BE423" s="222">
        <f>IF(N423="základní",J423,0)</f>
        <v>0</v>
      </c>
      <c r="BF423" s="222">
        <f>IF(N423="snížená",J423,0)</f>
        <v>0</v>
      </c>
      <c r="BG423" s="222">
        <f>IF(N423="zákl. přenesená",J423,0)</f>
        <v>0</v>
      </c>
      <c r="BH423" s="222">
        <f>IF(N423="sníž. přenesená",J423,0)</f>
        <v>0</v>
      </c>
      <c r="BI423" s="222">
        <f>IF(N423="nulová",J423,0)</f>
        <v>0</v>
      </c>
      <c r="BJ423" s="20" t="s">
        <v>89</v>
      </c>
      <c r="BK423" s="222">
        <f>ROUND(I423*H423,2)</f>
        <v>0</v>
      </c>
      <c r="BL423" s="20" t="s">
        <v>140</v>
      </c>
      <c r="BM423" s="221" t="s">
        <v>532</v>
      </c>
    </row>
    <row r="424" s="2" customFormat="1">
      <c r="A424" s="42"/>
      <c r="B424" s="43"/>
      <c r="C424" s="44"/>
      <c r="D424" s="223" t="s">
        <v>142</v>
      </c>
      <c r="E424" s="44"/>
      <c r="F424" s="224" t="s">
        <v>531</v>
      </c>
      <c r="G424" s="44"/>
      <c r="H424" s="44"/>
      <c r="I424" s="225"/>
      <c r="J424" s="44"/>
      <c r="K424" s="44"/>
      <c r="L424" s="48"/>
      <c r="M424" s="226"/>
      <c r="N424" s="227"/>
      <c r="O424" s="88"/>
      <c r="P424" s="88"/>
      <c r="Q424" s="88"/>
      <c r="R424" s="88"/>
      <c r="S424" s="88"/>
      <c r="T424" s="89"/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T424" s="20" t="s">
        <v>142</v>
      </c>
      <c r="AU424" s="20" t="s">
        <v>92</v>
      </c>
    </row>
    <row r="425" s="13" customFormat="1">
      <c r="A425" s="13"/>
      <c r="B425" s="230"/>
      <c r="C425" s="231"/>
      <c r="D425" s="223" t="s">
        <v>146</v>
      </c>
      <c r="E425" s="232" t="s">
        <v>42</v>
      </c>
      <c r="F425" s="233" t="s">
        <v>154</v>
      </c>
      <c r="G425" s="231"/>
      <c r="H425" s="232" t="s">
        <v>42</v>
      </c>
      <c r="I425" s="234"/>
      <c r="J425" s="231"/>
      <c r="K425" s="231"/>
      <c r="L425" s="235"/>
      <c r="M425" s="236"/>
      <c r="N425" s="237"/>
      <c r="O425" s="237"/>
      <c r="P425" s="237"/>
      <c r="Q425" s="237"/>
      <c r="R425" s="237"/>
      <c r="S425" s="237"/>
      <c r="T425" s="23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9" t="s">
        <v>146</v>
      </c>
      <c r="AU425" s="239" t="s">
        <v>92</v>
      </c>
      <c r="AV425" s="13" t="s">
        <v>89</v>
      </c>
      <c r="AW425" s="13" t="s">
        <v>40</v>
      </c>
      <c r="AX425" s="13" t="s">
        <v>81</v>
      </c>
      <c r="AY425" s="239" t="s">
        <v>132</v>
      </c>
    </row>
    <row r="426" s="14" customFormat="1">
      <c r="A426" s="14"/>
      <c r="B426" s="240"/>
      <c r="C426" s="241"/>
      <c r="D426" s="223" t="s">
        <v>146</v>
      </c>
      <c r="E426" s="242" t="s">
        <v>42</v>
      </c>
      <c r="F426" s="243" t="s">
        <v>156</v>
      </c>
      <c r="G426" s="241"/>
      <c r="H426" s="244">
        <v>3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146</v>
      </c>
      <c r="AU426" s="250" t="s">
        <v>92</v>
      </c>
      <c r="AV426" s="14" t="s">
        <v>92</v>
      </c>
      <c r="AW426" s="14" t="s">
        <v>40</v>
      </c>
      <c r="AX426" s="14" t="s">
        <v>89</v>
      </c>
      <c r="AY426" s="250" t="s">
        <v>132</v>
      </c>
    </row>
    <row r="427" s="2" customFormat="1" ht="33" customHeight="1">
      <c r="A427" s="42"/>
      <c r="B427" s="43"/>
      <c r="C427" s="210" t="s">
        <v>291</v>
      </c>
      <c r="D427" s="210" t="s">
        <v>135</v>
      </c>
      <c r="E427" s="211" t="s">
        <v>533</v>
      </c>
      <c r="F427" s="212" t="s">
        <v>534</v>
      </c>
      <c r="G427" s="213" t="s">
        <v>457</v>
      </c>
      <c r="H427" s="214">
        <v>21</v>
      </c>
      <c r="I427" s="215"/>
      <c r="J427" s="216">
        <f>ROUND(I427*H427,2)</f>
        <v>0</v>
      </c>
      <c r="K427" s="212" t="s">
        <v>42</v>
      </c>
      <c r="L427" s="48"/>
      <c r="M427" s="217" t="s">
        <v>42</v>
      </c>
      <c r="N427" s="218" t="s">
        <v>52</v>
      </c>
      <c r="O427" s="88"/>
      <c r="P427" s="219">
        <f>O427*H427</f>
        <v>0</v>
      </c>
      <c r="Q427" s="219">
        <v>0.31108000000000002</v>
      </c>
      <c r="R427" s="219">
        <f>Q427*H427</f>
        <v>6.5326800000000009</v>
      </c>
      <c r="S427" s="219">
        <v>0</v>
      </c>
      <c r="T427" s="220">
        <f>S427*H427</f>
        <v>0</v>
      </c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R427" s="221" t="s">
        <v>140</v>
      </c>
      <c r="AT427" s="221" t="s">
        <v>135</v>
      </c>
      <c r="AU427" s="221" t="s">
        <v>92</v>
      </c>
      <c r="AY427" s="20" t="s">
        <v>132</v>
      </c>
      <c r="BE427" s="222">
        <f>IF(N427="základní",J427,0)</f>
        <v>0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20" t="s">
        <v>89</v>
      </c>
      <c r="BK427" s="222">
        <f>ROUND(I427*H427,2)</f>
        <v>0</v>
      </c>
      <c r="BL427" s="20" t="s">
        <v>140</v>
      </c>
      <c r="BM427" s="221" t="s">
        <v>535</v>
      </c>
    </row>
    <row r="428" s="2" customFormat="1">
      <c r="A428" s="42"/>
      <c r="B428" s="43"/>
      <c r="C428" s="44"/>
      <c r="D428" s="223" t="s">
        <v>142</v>
      </c>
      <c r="E428" s="44"/>
      <c r="F428" s="224" t="s">
        <v>536</v>
      </c>
      <c r="G428" s="44"/>
      <c r="H428" s="44"/>
      <c r="I428" s="225"/>
      <c r="J428" s="44"/>
      <c r="K428" s="44"/>
      <c r="L428" s="48"/>
      <c r="M428" s="226"/>
      <c r="N428" s="227"/>
      <c r="O428" s="88"/>
      <c r="P428" s="88"/>
      <c r="Q428" s="88"/>
      <c r="R428" s="88"/>
      <c r="S428" s="88"/>
      <c r="T428" s="89"/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T428" s="20" t="s">
        <v>142</v>
      </c>
      <c r="AU428" s="20" t="s">
        <v>92</v>
      </c>
    </row>
    <row r="429" s="13" customFormat="1">
      <c r="A429" s="13"/>
      <c r="B429" s="230"/>
      <c r="C429" s="231"/>
      <c r="D429" s="223" t="s">
        <v>146</v>
      </c>
      <c r="E429" s="232" t="s">
        <v>42</v>
      </c>
      <c r="F429" s="233" t="s">
        <v>537</v>
      </c>
      <c r="G429" s="231"/>
      <c r="H429" s="232" t="s">
        <v>42</v>
      </c>
      <c r="I429" s="234"/>
      <c r="J429" s="231"/>
      <c r="K429" s="231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146</v>
      </c>
      <c r="AU429" s="239" t="s">
        <v>92</v>
      </c>
      <c r="AV429" s="13" t="s">
        <v>89</v>
      </c>
      <c r="AW429" s="13" t="s">
        <v>40</v>
      </c>
      <c r="AX429" s="13" t="s">
        <v>81</v>
      </c>
      <c r="AY429" s="239" t="s">
        <v>132</v>
      </c>
    </row>
    <row r="430" s="14" customFormat="1">
      <c r="A430" s="14"/>
      <c r="B430" s="240"/>
      <c r="C430" s="241"/>
      <c r="D430" s="223" t="s">
        <v>146</v>
      </c>
      <c r="E430" s="242" t="s">
        <v>42</v>
      </c>
      <c r="F430" s="243" t="s">
        <v>7</v>
      </c>
      <c r="G430" s="241"/>
      <c r="H430" s="244">
        <v>21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146</v>
      </c>
      <c r="AU430" s="250" t="s">
        <v>92</v>
      </c>
      <c r="AV430" s="14" t="s">
        <v>92</v>
      </c>
      <c r="AW430" s="14" t="s">
        <v>40</v>
      </c>
      <c r="AX430" s="14" t="s">
        <v>89</v>
      </c>
      <c r="AY430" s="250" t="s">
        <v>132</v>
      </c>
    </row>
    <row r="431" s="2" customFormat="1" ht="24.15" customHeight="1">
      <c r="A431" s="42"/>
      <c r="B431" s="43"/>
      <c r="C431" s="210" t="s">
        <v>538</v>
      </c>
      <c r="D431" s="210" t="s">
        <v>135</v>
      </c>
      <c r="E431" s="211" t="s">
        <v>539</v>
      </c>
      <c r="F431" s="212" t="s">
        <v>540</v>
      </c>
      <c r="G431" s="213" t="s">
        <v>138</v>
      </c>
      <c r="H431" s="214">
        <v>0.089999999999999997</v>
      </c>
      <c r="I431" s="215"/>
      <c r="J431" s="216">
        <f>ROUND(I431*H431,2)</f>
        <v>0</v>
      </c>
      <c r="K431" s="212" t="s">
        <v>139</v>
      </c>
      <c r="L431" s="48"/>
      <c r="M431" s="217" t="s">
        <v>42</v>
      </c>
      <c r="N431" s="218" t="s">
        <v>52</v>
      </c>
      <c r="O431" s="88"/>
      <c r="P431" s="219">
        <f>O431*H431</f>
        <v>0</v>
      </c>
      <c r="Q431" s="219">
        <v>1.5298499999999999</v>
      </c>
      <c r="R431" s="219">
        <f>Q431*H431</f>
        <v>0.13768649999999999</v>
      </c>
      <c r="S431" s="219">
        <v>0</v>
      </c>
      <c r="T431" s="220">
        <f>S431*H431</f>
        <v>0</v>
      </c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R431" s="221" t="s">
        <v>140</v>
      </c>
      <c r="AT431" s="221" t="s">
        <v>135</v>
      </c>
      <c r="AU431" s="221" t="s">
        <v>92</v>
      </c>
      <c r="AY431" s="20" t="s">
        <v>132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20" t="s">
        <v>89</v>
      </c>
      <c r="BK431" s="222">
        <f>ROUND(I431*H431,2)</f>
        <v>0</v>
      </c>
      <c r="BL431" s="20" t="s">
        <v>140</v>
      </c>
      <c r="BM431" s="221" t="s">
        <v>541</v>
      </c>
    </row>
    <row r="432" s="2" customFormat="1">
      <c r="A432" s="42"/>
      <c r="B432" s="43"/>
      <c r="C432" s="44"/>
      <c r="D432" s="223" t="s">
        <v>142</v>
      </c>
      <c r="E432" s="44"/>
      <c r="F432" s="224" t="s">
        <v>542</v>
      </c>
      <c r="G432" s="44"/>
      <c r="H432" s="44"/>
      <c r="I432" s="225"/>
      <c r="J432" s="44"/>
      <c r="K432" s="44"/>
      <c r="L432" s="48"/>
      <c r="M432" s="226"/>
      <c r="N432" s="227"/>
      <c r="O432" s="88"/>
      <c r="P432" s="88"/>
      <c r="Q432" s="88"/>
      <c r="R432" s="88"/>
      <c r="S432" s="88"/>
      <c r="T432" s="89"/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T432" s="20" t="s">
        <v>142</v>
      </c>
      <c r="AU432" s="20" t="s">
        <v>92</v>
      </c>
    </row>
    <row r="433" s="2" customFormat="1">
      <c r="A433" s="42"/>
      <c r="B433" s="43"/>
      <c r="C433" s="44"/>
      <c r="D433" s="228" t="s">
        <v>144</v>
      </c>
      <c r="E433" s="44"/>
      <c r="F433" s="229" t="s">
        <v>543</v>
      </c>
      <c r="G433" s="44"/>
      <c r="H433" s="44"/>
      <c r="I433" s="225"/>
      <c r="J433" s="44"/>
      <c r="K433" s="44"/>
      <c r="L433" s="48"/>
      <c r="M433" s="226"/>
      <c r="N433" s="227"/>
      <c r="O433" s="88"/>
      <c r="P433" s="88"/>
      <c r="Q433" s="88"/>
      <c r="R433" s="88"/>
      <c r="S433" s="88"/>
      <c r="T433" s="89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T433" s="20" t="s">
        <v>144</v>
      </c>
      <c r="AU433" s="20" t="s">
        <v>92</v>
      </c>
    </row>
    <row r="434" s="13" customFormat="1">
      <c r="A434" s="13"/>
      <c r="B434" s="230"/>
      <c r="C434" s="231"/>
      <c r="D434" s="223" t="s">
        <v>146</v>
      </c>
      <c r="E434" s="232" t="s">
        <v>42</v>
      </c>
      <c r="F434" s="233" t="s">
        <v>544</v>
      </c>
      <c r="G434" s="231"/>
      <c r="H434" s="232" t="s">
        <v>42</v>
      </c>
      <c r="I434" s="234"/>
      <c r="J434" s="231"/>
      <c r="K434" s="231"/>
      <c r="L434" s="235"/>
      <c r="M434" s="236"/>
      <c r="N434" s="237"/>
      <c r="O434" s="237"/>
      <c r="P434" s="237"/>
      <c r="Q434" s="237"/>
      <c r="R434" s="237"/>
      <c r="S434" s="237"/>
      <c r="T434" s="23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9" t="s">
        <v>146</v>
      </c>
      <c r="AU434" s="239" t="s">
        <v>92</v>
      </c>
      <c r="AV434" s="13" t="s">
        <v>89</v>
      </c>
      <c r="AW434" s="13" t="s">
        <v>40</v>
      </c>
      <c r="AX434" s="13" t="s">
        <v>81</v>
      </c>
      <c r="AY434" s="239" t="s">
        <v>132</v>
      </c>
    </row>
    <row r="435" s="13" customFormat="1">
      <c r="A435" s="13"/>
      <c r="B435" s="230"/>
      <c r="C435" s="231"/>
      <c r="D435" s="223" t="s">
        <v>146</v>
      </c>
      <c r="E435" s="232" t="s">
        <v>42</v>
      </c>
      <c r="F435" s="233" t="s">
        <v>545</v>
      </c>
      <c r="G435" s="231"/>
      <c r="H435" s="232" t="s">
        <v>42</v>
      </c>
      <c r="I435" s="234"/>
      <c r="J435" s="231"/>
      <c r="K435" s="231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146</v>
      </c>
      <c r="AU435" s="239" t="s">
        <v>92</v>
      </c>
      <c r="AV435" s="13" t="s">
        <v>89</v>
      </c>
      <c r="AW435" s="13" t="s">
        <v>40</v>
      </c>
      <c r="AX435" s="13" t="s">
        <v>81</v>
      </c>
      <c r="AY435" s="239" t="s">
        <v>132</v>
      </c>
    </row>
    <row r="436" s="14" customFormat="1">
      <c r="A436" s="14"/>
      <c r="B436" s="240"/>
      <c r="C436" s="241"/>
      <c r="D436" s="223" t="s">
        <v>146</v>
      </c>
      <c r="E436" s="242" t="s">
        <v>42</v>
      </c>
      <c r="F436" s="243" t="s">
        <v>546</v>
      </c>
      <c r="G436" s="241"/>
      <c r="H436" s="244">
        <v>0.089999999999999997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0" t="s">
        <v>146</v>
      </c>
      <c r="AU436" s="250" t="s">
        <v>92</v>
      </c>
      <c r="AV436" s="14" t="s">
        <v>92</v>
      </c>
      <c r="AW436" s="14" t="s">
        <v>40</v>
      </c>
      <c r="AX436" s="14" t="s">
        <v>81</v>
      </c>
      <c r="AY436" s="250" t="s">
        <v>132</v>
      </c>
    </row>
    <row r="437" s="2" customFormat="1" ht="24.15" customHeight="1">
      <c r="A437" s="42"/>
      <c r="B437" s="43"/>
      <c r="C437" s="210" t="s">
        <v>547</v>
      </c>
      <c r="D437" s="210" t="s">
        <v>135</v>
      </c>
      <c r="E437" s="211" t="s">
        <v>548</v>
      </c>
      <c r="F437" s="212" t="s">
        <v>549</v>
      </c>
      <c r="G437" s="213" t="s">
        <v>457</v>
      </c>
      <c r="H437" s="214">
        <v>6</v>
      </c>
      <c r="I437" s="215"/>
      <c r="J437" s="216">
        <f>ROUND(I437*H437,2)</f>
        <v>0</v>
      </c>
      <c r="K437" s="212" t="s">
        <v>42</v>
      </c>
      <c r="L437" s="48"/>
      <c r="M437" s="217" t="s">
        <v>42</v>
      </c>
      <c r="N437" s="218" t="s">
        <v>52</v>
      </c>
      <c r="O437" s="88"/>
      <c r="P437" s="219">
        <f>O437*H437</f>
        <v>0</v>
      </c>
      <c r="Q437" s="219">
        <v>0.42080000000000001</v>
      </c>
      <c r="R437" s="219">
        <f>Q437*H437</f>
        <v>2.5247999999999999</v>
      </c>
      <c r="S437" s="219">
        <v>0</v>
      </c>
      <c r="T437" s="220">
        <f>S437*H437</f>
        <v>0</v>
      </c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R437" s="221" t="s">
        <v>140</v>
      </c>
      <c r="AT437" s="221" t="s">
        <v>135</v>
      </c>
      <c r="AU437" s="221" t="s">
        <v>92</v>
      </c>
      <c r="AY437" s="20" t="s">
        <v>132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20" t="s">
        <v>89</v>
      </c>
      <c r="BK437" s="222">
        <f>ROUND(I437*H437,2)</f>
        <v>0</v>
      </c>
      <c r="BL437" s="20" t="s">
        <v>140</v>
      </c>
      <c r="BM437" s="221" t="s">
        <v>550</v>
      </c>
    </row>
    <row r="438" s="2" customFormat="1">
      <c r="A438" s="42"/>
      <c r="B438" s="43"/>
      <c r="C438" s="44"/>
      <c r="D438" s="223" t="s">
        <v>142</v>
      </c>
      <c r="E438" s="44"/>
      <c r="F438" s="224" t="s">
        <v>551</v>
      </c>
      <c r="G438" s="44"/>
      <c r="H438" s="44"/>
      <c r="I438" s="225"/>
      <c r="J438" s="44"/>
      <c r="K438" s="44"/>
      <c r="L438" s="48"/>
      <c r="M438" s="226"/>
      <c r="N438" s="227"/>
      <c r="O438" s="88"/>
      <c r="P438" s="88"/>
      <c r="Q438" s="88"/>
      <c r="R438" s="88"/>
      <c r="S438" s="88"/>
      <c r="T438" s="89"/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T438" s="20" t="s">
        <v>142</v>
      </c>
      <c r="AU438" s="20" t="s">
        <v>92</v>
      </c>
    </row>
    <row r="439" s="13" customFormat="1">
      <c r="A439" s="13"/>
      <c r="B439" s="230"/>
      <c r="C439" s="231"/>
      <c r="D439" s="223" t="s">
        <v>146</v>
      </c>
      <c r="E439" s="232" t="s">
        <v>42</v>
      </c>
      <c r="F439" s="233" t="s">
        <v>552</v>
      </c>
      <c r="G439" s="231"/>
      <c r="H439" s="232" t="s">
        <v>42</v>
      </c>
      <c r="I439" s="234"/>
      <c r="J439" s="231"/>
      <c r="K439" s="231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146</v>
      </c>
      <c r="AU439" s="239" t="s">
        <v>92</v>
      </c>
      <c r="AV439" s="13" t="s">
        <v>89</v>
      </c>
      <c r="AW439" s="13" t="s">
        <v>40</v>
      </c>
      <c r="AX439" s="13" t="s">
        <v>81</v>
      </c>
      <c r="AY439" s="239" t="s">
        <v>132</v>
      </c>
    </row>
    <row r="440" s="13" customFormat="1">
      <c r="A440" s="13"/>
      <c r="B440" s="230"/>
      <c r="C440" s="231"/>
      <c r="D440" s="223" t="s">
        <v>146</v>
      </c>
      <c r="E440" s="232" t="s">
        <v>42</v>
      </c>
      <c r="F440" s="233" t="s">
        <v>553</v>
      </c>
      <c r="G440" s="231"/>
      <c r="H440" s="232" t="s">
        <v>42</v>
      </c>
      <c r="I440" s="234"/>
      <c r="J440" s="231"/>
      <c r="K440" s="231"/>
      <c r="L440" s="235"/>
      <c r="M440" s="236"/>
      <c r="N440" s="237"/>
      <c r="O440" s="237"/>
      <c r="P440" s="237"/>
      <c r="Q440" s="237"/>
      <c r="R440" s="237"/>
      <c r="S440" s="237"/>
      <c r="T440" s="23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9" t="s">
        <v>146</v>
      </c>
      <c r="AU440" s="239" t="s">
        <v>92</v>
      </c>
      <c r="AV440" s="13" t="s">
        <v>89</v>
      </c>
      <c r="AW440" s="13" t="s">
        <v>40</v>
      </c>
      <c r="AX440" s="13" t="s">
        <v>81</v>
      </c>
      <c r="AY440" s="239" t="s">
        <v>132</v>
      </c>
    </row>
    <row r="441" s="14" customFormat="1">
      <c r="A441" s="14"/>
      <c r="B441" s="240"/>
      <c r="C441" s="241"/>
      <c r="D441" s="223" t="s">
        <v>146</v>
      </c>
      <c r="E441" s="242" t="s">
        <v>42</v>
      </c>
      <c r="F441" s="243" t="s">
        <v>178</v>
      </c>
      <c r="G441" s="241"/>
      <c r="H441" s="244">
        <v>6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0" t="s">
        <v>146</v>
      </c>
      <c r="AU441" s="250" t="s">
        <v>92</v>
      </c>
      <c r="AV441" s="14" t="s">
        <v>92</v>
      </c>
      <c r="AW441" s="14" t="s">
        <v>40</v>
      </c>
      <c r="AX441" s="14" t="s">
        <v>89</v>
      </c>
      <c r="AY441" s="250" t="s">
        <v>132</v>
      </c>
    </row>
    <row r="442" s="2" customFormat="1" ht="24.15" customHeight="1">
      <c r="A442" s="42"/>
      <c r="B442" s="43"/>
      <c r="C442" s="210" t="s">
        <v>554</v>
      </c>
      <c r="D442" s="210" t="s">
        <v>135</v>
      </c>
      <c r="E442" s="211" t="s">
        <v>555</v>
      </c>
      <c r="F442" s="212" t="s">
        <v>556</v>
      </c>
      <c r="G442" s="213" t="s">
        <v>457</v>
      </c>
      <c r="H442" s="214">
        <v>6</v>
      </c>
      <c r="I442" s="215"/>
      <c r="J442" s="216">
        <f>ROUND(I442*H442,2)</f>
        <v>0</v>
      </c>
      <c r="K442" s="212" t="s">
        <v>42</v>
      </c>
      <c r="L442" s="48"/>
      <c r="M442" s="217" t="s">
        <v>42</v>
      </c>
      <c r="N442" s="218" t="s">
        <v>52</v>
      </c>
      <c r="O442" s="88"/>
      <c r="P442" s="219">
        <f>O442*H442</f>
        <v>0</v>
      </c>
      <c r="Q442" s="219">
        <v>0.42080000000000001</v>
      </c>
      <c r="R442" s="219">
        <f>Q442*H442</f>
        <v>2.5247999999999999</v>
      </c>
      <c r="S442" s="219">
        <v>0</v>
      </c>
      <c r="T442" s="220">
        <f>S442*H442</f>
        <v>0</v>
      </c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R442" s="221" t="s">
        <v>140</v>
      </c>
      <c r="AT442" s="221" t="s">
        <v>135</v>
      </c>
      <c r="AU442" s="221" t="s">
        <v>92</v>
      </c>
      <c r="AY442" s="20" t="s">
        <v>132</v>
      </c>
      <c r="BE442" s="222">
        <f>IF(N442="základní",J442,0)</f>
        <v>0</v>
      </c>
      <c r="BF442" s="222">
        <f>IF(N442="snížená",J442,0)</f>
        <v>0</v>
      </c>
      <c r="BG442" s="222">
        <f>IF(N442="zákl. přenesená",J442,0)</f>
        <v>0</v>
      </c>
      <c r="BH442" s="222">
        <f>IF(N442="sníž. přenesená",J442,0)</f>
        <v>0</v>
      </c>
      <c r="BI442" s="222">
        <f>IF(N442="nulová",J442,0)</f>
        <v>0</v>
      </c>
      <c r="BJ442" s="20" t="s">
        <v>89</v>
      </c>
      <c r="BK442" s="222">
        <f>ROUND(I442*H442,2)</f>
        <v>0</v>
      </c>
      <c r="BL442" s="20" t="s">
        <v>140</v>
      </c>
      <c r="BM442" s="221" t="s">
        <v>557</v>
      </c>
    </row>
    <row r="443" s="2" customFormat="1">
      <c r="A443" s="42"/>
      <c r="B443" s="43"/>
      <c r="C443" s="44"/>
      <c r="D443" s="223" t="s">
        <v>142</v>
      </c>
      <c r="E443" s="44"/>
      <c r="F443" s="224" t="s">
        <v>558</v>
      </c>
      <c r="G443" s="44"/>
      <c r="H443" s="44"/>
      <c r="I443" s="225"/>
      <c r="J443" s="44"/>
      <c r="K443" s="44"/>
      <c r="L443" s="48"/>
      <c r="M443" s="226"/>
      <c r="N443" s="227"/>
      <c r="O443" s="88"/>
      <c r="P443" s="88"/>
      <c r="Q443" s="88"/>
      <c r="R443" s="88"/>
      <c r="S443" s="88"/>
      <c r="T443" s="89"/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T443" s="20" t="s">
        <v>142</v>
      </c>
      <c r="AU443" s="20" t="s">
        <v>92</v>
      </c>
    </row>
    <row r="444" s="13" customFormat="1">
      <c r="A444" s="13"/>
      <c r="B444" s="230"/>
      <c r="C444" s="231"/>
      <c r="D444" s="223" t="s">
        <v>146</v>
      </c>
      <c r="E444" s="232" t="s">
        <v>42</v>
      </c>
      <c r="F444" s="233" t="s">
        <v>552</v>
      </c>
      <c r="G444" s="231"/>
      <c r="H444" s="232" t="s">
        <v>42</v>
      </c>
      <c r="I444" s="234"/>
      <c r="J444" s="231"/>
      <c r="K444" s="231"/>
      <c r="L444" s="235"/>
      <c r="M444" s="236"/>
      <c r="N444" s="237"/>
      <c r="O444" s="237"/>
      <c r="P444" s="237"/>
      <c r="Q444" s="237"/>
      <c r="R444" s="237"/>
      <c r="S444" s="237"/>
      <c r="T444" s="23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9" t="s">
        <v>146</v>
      </c>
      <c r="AU444" s="239" t="s">
        <v>92</v>
      </c>
      <c r="AV444" s="13" t="s">
        <v>89</v>
      </c>
      <c r="AW444" s="13" t="s">
        <v>40</v>
      </c>
      <c r="AX444" s="13" t="s">
        <v>81</v>
      </c>
      <c r="AY444" s="239" t="s">
        <v>132</v>
      </c>
    </row>
    <row r="445" s="13" customFormat="1">
      <c r="A445" s="13"/>
      <c r="B445" s="230"/>
      <c r="C445" s="231"/>
      <c r="D445" s="223" t="s">
        <v>146</v>
      </c>
      <c r="E445" s="232" t="s">
        <v>42</v>
      </c>
      <c r="F445" s="233" t="s">
        <v>553</v>
      </c>
      <c r="G445" s="231"/>
      <c r="H445" s="232" t="s">
        <v>42</v>
      </c>
      <c r="I445" s="234"/>
      <c r="J445" s="231"/>
      <c r="K445" s="231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146</v>
      </c>
      <c r="AU445" s="239" t="s">
        <v>92</v>
      </c>
      <c r="AV445" s="13" t="s">
        <v>89</v>
      </c>
      <c r="AW445" s="13" t="s">
        <v>40</v>
      </c>
      <c r="AX445" s="13" t="s">
        <v>81</v>
      </c>
      <c r="AY445" s="239" t="s">
        <v>132</v>
      </c>
    </row>
    <row r="446" s="14" customFormat="1">
      <c r="A446" s="14"/>
      <c r="B446" s="240"/>
      <c r="C446" s="241"/>
      <c r="D446" s="223" t="s">
        <v>146</v>
      </c>
      <c r="E446" s="242" t="s">
        <v>42</v>
      </c>
      <c r="F446" s="243" t="s">
        <v>178</v>
      </c>
      <c r="G446" s="241"/>
      <c r="H446" s="244">
        <v>6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146</v>
      </c>
      <c r="AU446" s="250" t="s">
        <v>92</v>
      </c>
      <c r="AV446" s="14" t="s">
        <v>92</v>
      </c>
      <c r="AW446" s="14" t="s">
        <v>40</v>
      </c>
      <c r="AX446" s="14" t="s">
        <v>89</v>
      </c>
      <c r="AY446" s="250" t="s">
        <v>132</v>
      </c>
    </row>
    <row r="447" s="2" customFormat="1" ht="24.15" customHeight="1">
      <c r="A447" s="42"/>
      <c r="B447" s="43"/>
      <c r="C447" s="210" t="s">
        <v>559</v>
      </c>
      <c r="D447" s="210" t="s">
        <v>135</v>
      </c>
      <c r="E447" s="211" t="s">
        <v>560</v>
      </c>
      <c r="F447" s="212" t="s">
        <v>561</v>
      </c>
      <c r="G447" s="213" t="s">
        <v>181</v>
      </c>
      <c r="H447" s="214">
        <v>14.807</v>
      </c>
      <c r="I447" s="215"/>
      <c r="J447" s="216">
        <f>ROUND(I447*H447,2)</f>
        <v>0</v>
      </c>
      <c r="K447" s="212" t="s">
        <v>139</v>
      </c>
      <c r="L447" s="48"/>
      <c r="M447" s="217" t="s">
        <v>42</v>
      </c>
      <c r="N447" s="218" t="s">
        <v>52</v>
      </c>
      <c r="O447" s="88"/>
      <c r="P447" s="219">
        <f>O447*H447</f>
        <v>0</v>
      </c>
      <c r="Q447" s="219">
        <v>0</v>
      </c>
      <c r="R447" s="219">
        <f>Q447*H447</f>
        <v>0</v>
      </c>
      <c r="S447" s="219">
        <v>0</v>
      </c>
      <c r="T447" s="220">
        <f>S447*H447</f>
        <v>0</v>
      </c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R447" s="221" t="s">
        <v>140</v>
      </c>
      <c r="AT447" s="221" t="s">
        <v>135</v>
      </c>
      <c r="AU447" s="221" t="s">
        <v>92</v>
      </c>
      <c r="AY447" s="20" t="s">
        <v>132</v>
      </c>
      <c r="BE447" s="222">
        <f>IF(N447="základní",J447,0)</f>
        <v>0</v>
      </c>
      <c r="BF447" s="222">
        <f>IF(N447="snížená",J447,0)</f>
        <v>0</v>
      </c>
      <c r="BG447" s="222">
        <f>IF(N447="zákl. přenesená",J447,0)</f>
        <v>0</v>
      </c>
      <c r="BH447" s="222">
        <f>IF(N447="sníž. přenesená",J447,0)</f>
        <v>0</v>
      </c>
      <c r="BI447" s="222">
        <f>IF(N447="nulová",J447,0)</f>
        <v>0</v>
      </c>
      <c r="BJ447" s="20" t="s">
        <v>89</v>
      </c>
      <c r="BK447" s="222">
        <f>ROUND(I447*H447,2)</f>
        <v>0</v>
      </c>
      <c r="BL447" s="20" t="s">
        <v>140</v>
      </c>
      <c r="BM447" s="221" t="s">
        <v>562</v>
      </c>
    </row>
    <row r="448" s="2" customFormat="1">
      <c r="A448" s="42"/>
      <c r="B448" s="43"/>
      <c r="C448" s="44"/>
      <c r="D448" s="223" t="s">
        <v>142</v>
      </c>
      <c r="E448" s="44"/>
      <c r="F448" s="224" t="s">
        <v>563</v>
      </c>
      <c r="G448" s="44"/>
      <c r="H448" s="44"/>
      <c r="I448" s="225"/>
      <c r="J448" s="44"/>
      <c r="K448" s="44"/>
      <c r="L448" s="48"/>
      <c r="M448" s="226"/>
      <c r="N448" s="227"/>
      <c r="O448" s="88"/>
      <c r="P448" s="88"/>
      <c r="Q448" s="88"/>
      <c r="R448" s="88"/>
      <c r="S448" s="88"/>
      <c r="T448" s="89"/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T448" s="20" t="s">
        <v>142</v>
      </c>
      <c r="AU448" s="20" t="s">
        <v>92</v>
      </c>
    </row>
    <row r="449" s="2" customFormat="1">
      <c r="A449" s="42"/>
      <c r="B449" s="43"/>
      <c r="C449" s="44"/>
      <c r="D449" s="228" t="s">
        <v>144</v>
      </c>
      <c r="E449" s="44"/>
      <c r="F449" s="229" t="s">
        <v>564</v>
      </c>
      <c r="G449" s="44"/>
      <c r="H449" s="44"/>
      <c r="I449" s="225"/>
      <c r="J449" s="44"/>
      <c r="K449" s="44"/>
      <c r="L449" s="48"/>
      <c r="M449" s="226"/>
      <c r="N449" s="227"/>
      <c r="O449" s="88"/>
      <c r="P449" s="88"/>
      <c r="Q449" s="88"/>
      <c r="R449" s="88"/>
      <c r="S449" s="88"/>
      <c r="T449" s="89"/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T449" s="20" t="s">
        <v>144</v>
      </c>
      <c r="AU449" s="20" t="s">
        <v>92</v>
      </c>
    </row>
    <row r="450" s="12" customFormat="1" ht="22.8" customHeight="1">
      <c r="A450" s="12"/>
      <c r="B450" s="194"/>
      <c r="C450" s="195"/>
      <c r="D450" s="196" t="s">
        <v>80</v>
      </c>
      <c r="E450" s="208" t="s">
        <v>565</v>
      </c>
      <c r="F450" s="208" t="s">
        <v>566</v>
      </c>
      <c r="G450" s="195"/>
      <c r="H450" s="195"/>
      <c r="I450" s="198"/>
      <c r="J450" s="209">
        <f>BK450</f>
        <v>0</v>
      </c>
      <c r="K450" s="195"/>
      <c r="L450" s="200"/>
      <c r="M450" s="201"/>
      <c r="N450" s="202"/>
      <c r="O450" s="202"/>
      <c r="P450" s="203">
        <f>SUM(P451:P490)</f>
        <v>0</v>
      </c>
      <c r="Q450" s="202"/>
      <c r="R450" s="203">
        <f>SUM(R451:R490)</f>
        <v>3.8044806000000002</v>
      </c>
      <c r="S450" s="202"/>
      <c r="T450" s="204">
        <f>SUM(T451:T490)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05" t="s">
        <v>89</v>
      </c>
      <c r="AT450" s="206" t="s">
        <v>80</v>
      </c>
      <c r="AU450" s="206" t="s">
        <v>89</v>
      </c>
      <c r="AY450" s="205" t="s">
        <v>132</v>
      </c>
      <c r="BK450" s="207">
        <f>SUM(BK451:BK490)</f>
        <v>0</v>
      </c>
    </row>
    <row r="451" s="2" customFormat="1" ht="24.15" customHeight="1">
      <c r="A451" s="42"/>
      <c r="B451" s="43"/>
      <c r="C451" s="210" t="s">
        <v>567</v>
      </c>
      <c r="D451" s="210" t="s">
        <v>135</v>
      </c>
      <c r="E451" s="211" t="s">
        <v>568</v>
      </c>
      <c r="F451" s="212" t="s">
        <v>569</v>
      </c>
      <c r="G451" s="213" t="s">
        <v>138</v>
      </c>
      <c r="H451" s="214">
        <v>1.98</v>
      </c>
      <c r="I451" s="215"/>
      <c r="J451" s="216">
        <f>ROUND(I451*H451,2)</f>
        <v>0</v>
      </c>
      <c r="K451" s="212" t="s">
        <v>139</v>
      </c>
      <c r="L451" s="48"/>
      <c r="M451" s="217" t="s">
        <v>42</v>
      </c>
      <c r="N451" s="218" t="s">
        <v>52</v>
      </c>
      <c r="O451" s="88"/>
      <c r="P451" s="219">
        <f>O451*H451</f>
        <v>0</v>
      </c>
      <c r="Q451" s="219">
        <v>1.8907700000000001</v>
      </c>
      <c r="R451" s="219">
        <f>Q451*H451</f>
        <v>3.7437246000000002</v>
      </c>
      <c r="S451" s="219">
        <v>0</v>
      </c>
      <c r="T451" s="220">
        <f>S451*H451</f>
        <v>0</v>
      </c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R451" s="221" t="s">
        <v>140</v>
      </c>
      <c r="AT451" s="221" t="s">
        <v>135</v>
      </c>
      <c r="AU451" s="221" t="s">
        <v>92</v>
      </c>
      <c r="AY451" s="20" t="s">
        <v>132</v>
      </c>
      <c r="BE451" s="222">
        <f>IF(N451="základní",J451,0)</f>
        <v>0</v>
      </c>
      <c r="BF451" s="222">
        <f>IF(N451="snížená",J451,0)</f>
        <v>0</v>
      </c>
      <c r="BG451" s="222">
        <f>IF(N451="zákl. přenesená",J451,0)</f>
        <v>0</v>
      </c>
      <c r="BH451" s="222">
        <f>IF(N451="sníž. přenesená",J451,0)</f>
        <v>0</v>
      </c>
      <c r="BI451" s="222">
        <f>IF(N451="nulová",J451,0)</f>
        <v>0</v>
      </c>
      <c r="BJ451" s="20" t="s">
        <v>89</v>
      </c>
      <c r="BK451" s="222">
        <f>ROUND(I451*H451,2)</f>
        <v>0</v>
      </c>
      <c r="BL451" s="20" t="s">
        <v>140</v>
      </c>
      <c r="BM451" s="221" t="s">
        <v>570</v>
      </c>
    </row>
    <row r="452" s="2" customFormat="1">
      <c r="A452" s="42"/>
      <c r="B452" s="43"/>
      <c r="C452" s="44"/>
      <c r="D452" s="223" t="s">
        <v>142</v>
      </c>
      <c r="E452" s="44"/>
      <c r="F452" s="224" t="s">
        <v>571</v>
      </c>
      <c r="G452" s="44"/>
      <c r="H452" s="44"/>
      <c r="I452" s="225"/>
      <c r="J452" s="44"/>
      <c r="K452" s="44"/>
      <c r="L452" s="48"/>
      <c r="M452" s="226"/>
      <c r="N452" s="227"/>
      <c r="O452" s="88"/>
      <c r="P452" s="88"/>
      <c r="Q452" s="88"/>
      <c r="R452" s="88"/>
      <c r="S452" s="88"/>
      <c r="T452" s="89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T452" s="20" t="s">
        <v>142</v>
      </c>
      <c r="AU452" s="20" t="s">
        <v>92</v>
      </c>
    </row>
    <row r="453" s="2" customFormat="1">
      <c r="A453" s="42"/>
      <c r="B453" s="43"/>
      <c r="C453" s="44"/>
      <c r="D453" s="228" t="s">
        <v>144</v>
      </c>
      <c r="E453" s="44"/>
      <c r="F453" s="229" t="s">
        <v>572</v>
      </c>
      <c r="G453" s="44"/>
      <c r="H453" s="44"/>
      <c r="I453" s="225"/>
      <c r="J453" s="44"/>
      <c r="K453" s="44"/>
      <c r="L453" s="48"/>
      <c r="M453" s="226"/>
      <c r="N453" s="227"/>
      <c r="O453" s="88"/>
      <c r="P453" s="88"/>
      <c r="Q453" s="88"/>
      <c r="R453" s="88"/>
      <c r="S453" s="88"/>
      <c r="T453" s="89"/>
      <c r="U453" s="42"/>
      <c r="V453" s="42"/>
      <c r="W453" s="42"/>
      <c r="X453" s="42"/>
      <c r="Y453" s="42"/>
      <c r="Z453" s="42"/>
      <c r="AA453" s="42"/>
      <c r="AB453" s="42"/>
      <c r="AC453" s="42"/>
      <c r="AD453" s="42"/>
      <c r="AE453" s="42"/>
      <c r="AT453" s="20" t="s">
        <v>144</v>
      </c>
      <c r="AU453" s="20" t="s">
        <v>92</v>
      </c>
    </row>
    <row r="454" s="13" customFormat="1">
      <c r="A454" s="13"/>
      <c r="B454" s="230"/>
      <c r="C454" s="231"/>
      <c r="D454" s="223" t="s">
        <v>146</v>
      </c>
      <c r="E454" s="232" t="s">
        <v>42</v>
      </c>
      <c r="F454" s="233" t="s">
        <v>573</v>
      </c>
      <c r="G454" s="231"/>
      <c r="H454" s="232" t="s">
        <v>42</v>
      </c>
      <c r="I454" s="234"/>
      <c r="J454" s="231"/>
      <c r="K454" s="231"/>
      <c r="L454" s="235"/>
      <c r="M454" s="236"/>
      <c r="N454" s="237"/>
      <c r="O454" s="237"/>
      <c r="P454" s="237"/>
      <c r="Q454" s="237"/>
      <c r="R454" s="237"/>
      <c r="S454" s="237"/>
      <c r="T454" s="23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9" t="s">
        <v>146</v>
      </c>
      <c r="AU454" s="239" t="s">
        <v>92</v>
      </c>
      <c r="AV454" s="13" t="s">
        <v>89</v>
      </c>
      <c r="AW454" s="13" t="s">
        <v>40</v>
      </c>
      <c r="AX454" s="13" t="s">
        <v>81</v>
      </c>
      <c r="AY454" s="239" t="s">
        <v>132</v>
      </c>
    </row>
    <row r="455" s="14" customFormat="1">
      <c r="A455" s="14"/>
      <c r="B455" s="240"/>
      <c r="C455" s="241"/>
      <c r="D455" s="223" t="s">
        <v>146</v>
      </c>
      <c r="E455" s="242" t="s">
        <v>42</v>
      </c>
      <c r="F455" s="243" t="s">
        <v>574</v>
      </c>
      <c r="G455" s="241"/>
      <c r="H455" s="244">
        <v>1.98</v>
      </c>
      <c r="I455" s="245"/>
      <c r="J455" s="241"/>
      <c r="K455" s="241"/>
      <c r="L455" s="246"/>
      <c r="M455" s="247"/>
      <c r="N455" s="248"/>
      <c r="O455" s="248"/>
      <c r="P455" s="248"/>
      <c r="Q455" s="248"/>
      <c r="R455" s="248"/>
      <c r="S455" s="248"/>
      <c r="T455" s="24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0" t="s">
        <v>146</v>
      </c>
      <c r="AU455" s="250" t="s">
        <v>92</v>
      </c>
      <c r="AV455" s="14" t="s">
        <v>92</v>
      </c>
      <c r="AW455" s="14" t="s">
        <v>40</v>
      </c>
      <c r="AX455" s="14" t="s">
        <v>81</v>
      </c>
      <c r="AY455" s="250" t="s">
        <v>132</v>
      </c>
    </row>
    <row r="456" s="15" customFormat="1">
      <c r="A456" s="15"/>
      <c r="B456" s="251"/>
      <c r="C456" s="252"/>
      <c r="D456" s="223" t="s">
        <v>146</v>
      </c>
      <c r="E456" s="253" t="s">
        <v>42</v>
      </c>
      <c r="F456" s="254" t="s">
        <v>168</v>
      </c>
      <c r="G456" s="252"/>
      <c r="H456" s="255">
        <v>1.98</v>
      </c>
      <c r="I456" s="256"/>
      <c r="J456" s="252"/>
      <c r="K456" s="252"/>
      <c r="L456" s="257"/>
      <c r="M456" s="258"/>
      <c r="N456" s="259"/>
      <c r="O456" s="259"/>
      <c r="P456" s="259"/>
      <c r="Q456" s="259"/>
      <c r="R456" s="259"/>
      <c r="S456" s="259"/>
      <c r="T456" s="260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1" t="s">
        <v>146</v>
      </c>
      <c r="AU456" s="261" t="s">
        <v>92</v>
      </c>
      <c r="AV456" s="15" t="s">
        <v>140</v>
      </c>
      <c r="AW456" s="15" t="s">
        <v>4</v>
      </c>
      <c r="AX456" s="15" t="s">
        <v>89</v>
      </c>
      <c r="AY456" s="261" t="s">
        <v>132</v>
      </c>
    </row>
    <row r="457" s="2" customFormat="1" ht="24.15" customHeight="1">
      <c r="A457" s="42"/>
      <c r="B457" s="43"/>
      <c r="C457" s="210" t="s">
        <v>575</v>
      </c>
      <c r="D457" s="210" t="s">
        <v>135</v>
      </c>
      <c r="E457" s="211" t="s">
        <v>576</v>
      </c>
      <c r="F457" s="212" t="s">
        <v>577</v>
      </c>
      <c r="G457" s="213" t="s">
        <v>311</v>
      </c>
      <c r="H457" s="214">
        <v>12</v>
      </c>
      <c r="I457" s="215"/>
      <c r="J457" s="216">
        <f>ROUND(I457*H457,2)</f>
        <v>0</v>
      </c>
      <c r="K457" s="212" t="s">
        <v>139</v>
      </c>
      <c r="L457" s="48"/>
      <c r="M457" s="217" t="s">
        <v>42</v>
      </c>
      <c r="N457" s="218" t="s">
        <v>52</v>
      </c>
      <c r="O457" s="88"/>
      <c r="P457" s="219">
        <f>O457*H457</f>
        <v>0</v>
      </c>
      <c r="Q457" s="219">
        <v>1.0000000000000001E-05</v>
      </c>
      <c r="R457" s="219">
        <f>Q457*H457</f>
        <v>0.00012000000000000002</v>
      </c>
      <c r="S457" s="219">
        <v>0</v>
      </c>
      <c r="T457" s="220">
        <f>S457*H457</f>
        <v>0</v>
      </c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R457" s="221" t="s">
        <v>140</v>
      </c>
      <c r="AT457" s="221" t="s">
        <v>135</v>
      </c>
      <c r="AU457" s="221" t="s">
        <v>92</v>
      </c>
      <c r="AY457" s="20" t="s">
        <v>132</v>
      </c>
      <c r="BE457" s="222">
        <f>IF(N457="základní",J457,0)</f>
        <v>0</v>
      </c>
      <c r="BF457" s="222">
        <f>IF(N457="snížená",J457,0)</f>
        <v>0</v>
      </c>
      <c r="BG457" s="222">
        <f>IF(N457="zákl. přenesená",J457,0)</f>
        <v>0</v>
      </c>
      <c r="BH457" s="222">
        <f>IF(N457="sníž. přenesená",J457,0)</f>
        <v>0</v>
      </c>
      <c r="BI457" s="222">
        <f>IF(N457="nulová",J457,0)</f>
        <v>0</v>
      </c>
      <c r="BJ457" s="20" t="s">
        <v>89</v>
      </c>
      <c r="BK457" s="222">
        <f>ROUND(I457*H457,2)</f>
        <v>0</v>
      </c>
      <c r="BL457" s="20" t="s">
        <v>140</v>
      </c>
      <c r="BM457" s="221" t="s">
        <v>578</v>
      </c>
    </row>
    <row r="458" s="2" customFormat="1">
      <c r="A458" s="42"/>
      <c r="B458" s="43"/>
      <c r="C458" s="44"/>
      <c r="D458" s="223" t="s">
        <v>142</v>
      </c>
      <c r="E458" s="44"/>
      <c r="F458" s="224" t="s">
        <v>579</v>
      </c>
      <c r="G458" s="44"/>
      <c r="H458" s="44"/>
      <c r="I458" s="225"/>
      <c r="J458" s="44"/>
      <c r="K458" s="44"/>
      <c r="L458" s="48"/>
      <c r="M458" s="226"/>
      <c r="N458" s="227"/>
      <c r="O458" s="88"/>
      <c r="P458" s="88"/>
      <c r="Q458" s="88"/>
      <c r="R458" s="88"/>
      <c r="S458" s="88"/>
      <c r="T458" s="89"/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T458" s="20" t="s">
        <v>142</v>
      </c>
      <c r="AU458" s="20" t="s">
        <v>92</v>
      </c>
    </row>
    <row r="459" s="2" customFormat="1">
      <c r="A459" s="42"/>
      <c r="B459" s="43"/>
      <c r="C459" s="44"/>
      <c r="D459" s="228" t="s">
        <v>144</v>
      </c>
      <c r="E459" s="44"/>
      <c r="F459" s="229" t="s">
        <v>580</v>
      </c>
      <c r="G459" s="44"/>
      <c r="H459" s="44"/>
      <c r="I459" s="225"/>
      <c r="J459" s="44"/>
      <c r="K459" s="44"/>
      <c r="L459" s="48"/>
      <c r="M459" s="226"/>
      <c r="N459" s="227"/>
      <c r="O459" s="88"/>
      <c r="P459" s="88"/>
      <c r="Q459" s="88"/>
      <c r="R459" s="88"/>
      <c r="S459" s="88"/>
      <c r="T459" s="89"/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T459" s="20" t="s">
        <v>144</v>
      </c>
      <c r="AU459" s="20" t="s">
        <v>92</v>
      </c>
    </row>
    <row r="460" s="13" customFormat="1">
      <c r="A460" s="13"/>
      <c r="B460" s="230"/>
      <c r="C460" s="231"/>
      <c r="D460" s="223" t="s">
        <v>146</v>
      </c>
      <c r="E460" s="232" t="s">
        <v>42</v>
      </c>
      <c r="F460" s="233" t="s">
        <v>573</v>
      </c>
      <c r="G460" s="231"/>
      <c r="H460" s="232" t="s">
        <v>42</v>
      </c>
      <c r="I460" s="234"/>
      <c r="J460" s="231"/>
      <c r="K460" s="231"/>
      <c r="L460" s="235"/>
      <c r="M460" s="236"/>
      <c r="N460" s="237"/>
      <c r="O460" s="237"/>
      <c r="P460" s="237"/>
      <c r="Q460" s="237"/>
      <c r="R460" s="237"/>
      <c r="S460" s="237"/>
      <c r="T460" s="23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9" t="s">
        <v>146</v>
      </c>
      <c r="AU460" s="239" t="s">
        <v>92</v>
      </c>
      <c r="AV460" s="13" t="s">
        <v>89</v>
      </c>
      <c r="AW460" s="13" t="s">
        <v>40</v>
      </c>
      <c r="AX460" s="13" t="s">
        <v>81</v>
      </c>
      <c r="AY460" s="239" t="s">
        <v>132</v>
      </c>
    </row>
    <row r="461" s="14" customFormat="1">
      <c r="A461" s="14"/>
      <c r="B461" s="240"/>
      <c r="C461" s="241"/>
      <c r="D461" s="223" t="s">
        <v>146</v>
      </c>
      <c r="E461" s="242" t="s">
        <v>42</v>
      </c>
      <c r="F461" s="243" t="s">
        <v>8</v>
      </c>
      <c r="G461" s="241"/>
      <c r="H461" s="244">
        <v>12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0" t="s">
        <v>146</v>
      </c>
      <c r="AU461" s="250" t="s">
        <v>92</v>
      </c>
      <c r="AV461" s="14" t="s">
        <v>92</v>
      </c>
      <c r="AW461" s="14" t="s">
        <v>40</v>
      </c>
      <c r="AX461" s="14" t="s">
        <v>81</v>
      </c>
      <c r="AY461" s="250" t="s">
        <v>132</v>
      </c>
    </row>
    <row r="462" s="15" customFormat="1">
      <c r="A462" s="15"/>
      <c r="B462" s="251"/>
      <c r="C462" s="252"/>
      <c r="D462" s="223" t="s">
        <v>146</v>
      </c>
      <c r="E462" s="253" t="s">
        <v>42</v>
      </c>
      <c r="F462" s="254" t="s">
        <v>168</v>
      </c>
      <c r="G462" s="252"/>
      <c r="H462" s="255">
        <v>12</v>
      </c>
      <c r="I462" s="256"/>
      <c r="J462" s="252"/>
      <c r="K462" s="252"/>
      <c r="L462" s="257"/>
      <c r="M462" s="258"/>
      <c r="N462" s="259"/>
      <c r="O462" s="259"/>
      <c r="P462" s="259"/>
      <c r="Q462" s="259"/>
      <c r="R462" s="259"/>
      <c r="S462" s="259"/>
      <c r="T462" s="260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1" t="s">
        <v>146</v>
      </c>
      <c r="AU462" s="261" t="s">
        <v>92</v>
      </c>
      <c r="AV462" s="15" t="s">
        <v>140</v>
      </c>
      <c r="AW462" s="15" t="s">
        <v>40</v>
      </c>
      <c r="AX462" s="15" t="s">
        <v>89</v>
      </c>
      <c r="AY462" s="261" t="s">
        <v>132</v>
      </c>
    </row>
    <row r="463" s="2" customFormat="1" ht="24.15" customHeight="1">
      <c r="A463" s="42"/>
      <c r="B463" s="43"/>
      <c r="C463" s="273" t="s">
        <v>581</v>
      </c>
      <c r="D463" s="273" t="s">
        <v>196</v>
      </c>
      <c r="E463" s="274" t="s">
        <v>582</v>
      </c>
      <c r="F463" s="275" t="s">
        <v>583</v>
      </c>
      <c r="G463" s="276" t="s">
        <v>311</v>
      </c>
      <c r="H463" s="277">
        <v>12.6</v>
      </c>
      <c r="I463" s="278"/>
      <c r="J463" s="279">
        <f>ROUND(I463*H463,2)</f>
        <v>0</v>
      </c>
      <c r="K463" s="275" t="s">
        <v>139</v>
      </c>
      <c r="L463" s="280"/>
      <c r="M463" s="281" t="s">
        <v>42</v>
      </c>
      <c r="N463" s="282" t="s">
        <v>52</v>
      </c>
      <c r="O463" s="88"/>
      <c r="P463" s="219">
        <f>O463*H463</f>
        <v>0</v>
      </c>
      <c r="Q463" s="219">
        <v>0.0041099999999999999</v>
      </c>
      <c r="R463" s="219">
        <f>Q463*H463</f>
        <v>0.051785999999999999</v>
      </c>
      <c r="S463" s="219">
        <v>0</v>
      </c>
      <c r="T463" s="220">
        <f>S463*H463</f>
        <v>0</v>
      </c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R463" s="221" t="s">
        <v>195</v>
      </c>
      <c r="AT463" s="221" t="s">
        <v>196</v>
      </c>
      <c r="AU463" s="221" t="s">
        <v>92</v>
      </c>
      <c r="AY463" s="20" t="s">
        <v>132</v>
      </c>
      <c r="BE463" s="222">
        <f>IF(N463="základní",J463,0)</f>
        <v>0</v>
      </c>
      <c r="BF463" s="222">
        <f>IF(N463="snížená",J463,0)</f>
        <v>0</v>
      </c>
      <c r="BG463" s="222">
        <f>IF(N463="zákl. přenesená",J463,0)</f>
        <v>0</v>
      </c>
      <c r="BH463" s="222">
        <f>IF(N463="sníž. přenesená",J463,0)</f>
        <v>0</v>
      </c>
      <c r="BI463" s="222">
        <f>IF(N463="nulová",J463,0)</f>
        <v>0</v>
      </c>
      <c r="BJ463" s="20" t="s">
        <v>89</v>
      </c>
      <c r="BK463" s="222">
        <f>ROUND(I463*H463,2)</f>
        <v>0</v>
      </c>
      <c r="BL463" s="20" t="s">
        <v>140</v>
      </c>
      <c r="BM463" s="221" t="s">
        <v>584</v>
      </c>
    </row>
    <row r="464" s="2" customFormat="1">
      <c r="A464" s="42"/>
      <c r="B464" s="43"/>
      <c r="C464" s="44"/>
      <c r="D464" s="223" t="s">
        <v>142</v>
      </c>
      <c r="E464" s="44"/>
      <c r="F464" s="224" t="s">
        <v>583</v>
      </c>
      <c r="G464" s="44"/>
      <c r="H464" s="44"/>
      <c r="I464" s="225"/>
      <c r="J464" s="44"/>
      <c r="K464" s="44"/>
      <c r="L464" s="48"/>
      <c r="M464" s="226"/>
      <c r="N464" s="227"/>
      <c r="O464" s="88"/>
      <c r="P464" s="88"/>
      <c r="Q464" s="88"/>
      <c r="R464" s="88"/>
      <c r="S464" s="88"/>
      <c r="T464" s="89"/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T464" s="20" t="s">
        <v>142</v>
      </c>
      <c r="AU464" s="20" t="s">
        <v>92</v>
      </c>
    </row>
    <row r="465" s="13" customFormat="1">
      <c r="A465" s="13"/>
      <c r="B465" s="230"/>
      <c r="C465" s="231"/>
      <c r="D465" s="223" t="s">
        <v>146</v>
      </c>
      <c r="E465" s="232" t="s">
        <v>42</v>
      </c>
      <c r="F465" s="233" t="s">
        <v>573</v>
      </c>
      <c r="G465" s="231"/>
      <c r="H465" s="232" t="s">
        <v>42</v>
      </c>
      <c r="I465" s="234"/>
      <c r="J465" s="231"/>
      <c r="K465" s="231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146</v>
      </c>
      <c r="AU465" s="239" t="s">
        <v>92</v>
      </c>
      <c r="AV465" s="13" t="s">
        <v>89</v>
      </c>
      <c r="AW465" s="13" t="s">
        <v>40</v>
      </c>
      <c r="AX465" s="13" t="s">
        <v>81</v>
      </c>
      <c r="AY465" s="239" t="s">
        <v>132</v>
      </c>
    </row>
    <row r="466" s="14" customFormat="1">
      <c r="A466" s="14"/>
      <c r="B466" s="240"/>
      <c r="C466" s="241"/>
      <c r="D466" s="223" t="s">
        <v>146</v>
      </c>
      <c r="E466" s="242" t="s">
        <v>42</v>
      </c>
      <c r="F466" s="243" t="s">
        <v>585</v>
      </c>
      <c r="G466" s="241"/>
      <c r="H466" s="244">
        <v>12.6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146</v>
      </c>
      <c r="AU466" s="250" t="s">
        <v>92</v>
      </c>
      <c r="AV466" s="14" t="s">
        <v>92</v>
      </c>
      <c r="AW466" s="14" t="s">
        <v>40</v>
      </c>
      <c r="AX466" s="14" t="s">
        <v>81</v>
      </c>
      <c r="AY466" s="250" t="s">
        <v>132</v>
      </c>
    </row>
    <row r="467" s="15" customFormat="1">
      <c r="A467" s="15"/>
      <c r="B467" s="251"/>
      <c r="C467" s="252"/>
      <c r="D467" s="223" t="s">
        <v>146</v>
      </c>
      <c r="E467" s="253" t="s">
        <v>42</v>
      </c>
      <c r="F467" s="254" t="s">
        <v>168</v>
      </c>
      <c r="G467" s="252"/>
      <c r="H467" s="255">
        <v>12.6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1" t="s">
        <v>146</v>
      </c>
      <c r="AU467" s="261" t="s">
        <v>92</v>
      </c>
      <c r="AV467" s="15" t="s">
        <v>140</v>
      </c>
      <c r="AW467" s="15" t="s">
        <v>40</v>
      </c>
      <c r="AX467" s="15" t="s">
        <v>89</v>
      </c>
      <c r="AY467" s="261" t="s">
        <v>132</v>
      </c>
    </row>
    <row r="468" s="2" customFormat="1" ht="33" customHeight="1">
      <c r="A468" s="42"/>
      <c r="B468" s="43"/>
      <c r="C468" s="210" t="s">
        <v>586</v>
      </c>
      <c r="D468" s="210" t="s">
        <v>135</v>
      </c>
      <c r="E468" s="211" t="s">
        <v>587</v>
      </c>
      <c r="F468" s="212" t="s">
        <v>588</v>
      </c>
      <c r="G468" s="213" t="s">
        <v>457</v>
      </c>
      <c r="H468" s="214">
        <v>9</v>
      </c>
      <c r="I468" s="215"/>
      <c r="J468" s="216">
        <f>ROUND(I468*H468,2)</f>
        <v>0</v>
      </c>
      <c r="K468" s="212" t="s">
        <v>139</v>
      </c>
      <c r="L468" s="48"/>
      <c r="M468" s="217" t="s">
        <v>42</v>
      </c>
      <c r="N468" s="218" t="s">
        <v>52</v>
      </c>
      <c r="O468" s="88"/>
      <c r="P468" s="219">
        <f>O468*H468</f>
        <v>0</v>
      </c>
      <c r="Q468" s="219">
        <v>0</v>
      </c>
      <c r="R468" s="219">
        <f>Q468*H468</f>
        <v>0</v>
      </c>
      <c r="S468" s="219">
        <v>0</v>
      </c>
      <c r="T468" s="220">
        <f>S468*H468</f>
        <v>0</v>
      </c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R468" s="221" t="s">
        <v>140</v>
      </c>
      <c r="AT468" s="221" t="s">
        <v>135</v>
      </c>
      <c r="AU468" s="221" t="s">
        <v>92</v>
      </c>
      <c r="AY468" s="20" t="s">
        <v>132</v>
      </c>
      <c r="BE468" s="222">
        <f>IF(N468="základní",J468,0)</f>
        <v>0</v>
      </c>
      <c r="BF468" s="222">
        <f>IF(N468="snížená",J468,0)</f>
        <v>0</v>
      </c>
      <c r="BG468" s="222">
        <f>IF(N468="zákl. přenesená",J468,0)</f>
        <v>0</v>
      </c>
      <c r="BH468" s="222">
        <f>IF(N468="sníž. přenesená",J468,0)</f>
        <v>0</v>
      </c>
      <c r="BI468" s="222">
        <f>IF(N468="nulová",J468,0)</f>
        <v>0</v>
      </c>
      <c r="BJ468" s="20" t="s">
        <v>89</v>
      </c>
      <c r="BK468" s="222">
        <f>ROUND(I468*H468,2)</f>
        <v>0</v>
      </c>
      <c r="BL468" s="20" t="s">
        <v>140</v>
      </c>
      <c r="BM468" s="221" t="s">
        <v>589</v>
      </c>
    </row>
    <row r="469" s="2" customFormat="1">
      <c r="A469" s="42"/>
      <c r="B469" s="43"/>
      <c r="C469" s="44"/>
      <c r="D469" s="223" t="s">
        <v>142</v>
      </c>
      <c r="E469" s="44"/>
      <c r="F469" s="224" t="s">
        <v>590</v>
      </c>
      <c r="G469" s="44"/>
      <c r="H469" s="44"/>
      <c r="I469" s="225"/>
      <c r="J469" s="44"/>
      <c r="K469" s="44"/>
      <c r="L469" s="48"/>
      <c r="M469" s="226"/>
      <c r="N469" s="227"/>
      <c r="O469" s="88"/>
      <c r="P469" s="88"/>
      <c r="Q469" s="88"/>
      <c r="R469" s="88"/>
      <c r="S469" s="88"/>
      <c r="T469" s="89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T469" s="20" t="s">
        <v>142</v>
      </c>
      <c r="AU469" s="20" t="s">
        <v>92</v>
      </c>
    </row>
    <row r="470" s="2" customFormat="1">
      <c r="A470" s="42"/>
      <c r="B470" s="43"/>
      <c r="C470" s="44"/>
      <c r="D470" s="228" t="s">
        <v>144</v>
      </c>
      <c r="E470" s="44"/>
      <c r="F470" s="229" t="s">
        <v>591</v>
      </c>
      <c r="G470" s="44"/>
      <c r="H470" s="44"/>
      <c r="I470" s="225"/>
      <c r="J470" s="44"/>
      <c r="K470" s="44"/>
      <c r="L470" s="48"/>
      <c r="M470" s="226"/>
      <c r="N470" s="227"/>
      <c r="O470" s="88"/>
      <c r="P470" s="88"/>
      <c r="Q470" s="88"/>
      <c r="R470" s="88"/>
      <c r="S470" s="88"/>
      <c r="T470" s="89"/>
      <c r="U470" s="42"/>
      <c r="V470" s="42"/>
      <c r="W470" s="42"/>
      <c r="X470" s="42"/>
      <c r="Y470" s="42"/>
      <c r="Z470" s="42"/>
      <c r="AA470" s="42"/>
      <c r="AB470" s="42"/>
      <c r="AC470" s="42"/>
      <c r="AD470" s="42"/>
      <c r="AE470" s="42"/>
      <c r="AT470" s="20" t="s">
        <v>144</v>
      </c>
      <c r="AU470" s="20" t="s">
        <v>92</v>
      </c>
    </row>
    <row r="471" s="13" customFormat="1">
      <c r="A471" s="13"/>
      <c r="B471" s="230"/>
      <c r="C471" s="231"/>
      <c r="D471" s="223" t="s">
        <v>146</v>
      </c>
      <c r="E471" s="232" t="s">
        <v>42</v>
      </c>
      <c r="F471" s="233" t="s">
        <v>573</v>
      </c>
      <c r="G471" s="231"/>
      <c r="H471" s="232" t="s">
        <v>42</v>
      </c>
      <c r="I471" s="234"/>
      <c r="J471" s="231"/>
      <c r="K471" s="231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146</v>
      </c>
      <c r="AU471" s="239" t="s">
        <v>92</v>
      </c>
      <c r="AV471" s="13" t="s">
        <v>89</v>
      </c>
      <c r="AW471" s="13" t="s">
        <v>40</v>
      </c>
      <c r="AX471" s="13" t="s">
        <v>81</v>
      </c>
      <c r="AY471" s="239" t="s">
        <v>132</v>
      </c>
    </row>
    <row r="472" s="14" customFormat="1">
      <c r="A472" s="14"/>
      <c r="B472" s="240"/>
      <c r="C472" s="241"/>
      <c r="D472" s="223" t="s">
        <v>146</v>
      </c>
      <c r="E472" s="242" t="s">
        <v>42</v>
      </c>
      <c r="F472" s="243" t="s">
        <v>592</v>
      </c>
      <c r="G472" s="241"/>
      <c r="H472" s="244">
        <v>9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146</v>
      </c>
      <c r="AU472" s="250" t="s">
        <v>92</v>
      </c>
      <c r="AV472" s="14" t="s">
        <v>92</v>
      </c>
      <c r="AW472" s="14" t="s">
        <v>40</v>
      </c>
      <c r="AX472" s="14" t="s">
        <v>89</v>
      </c>
      <c r="AY472" s="250" t="s">
        <v>132</v>
      </c>
    </row>
    <row r="473" s="2" customFormat="1" ht="16.5" customHeight="1">
      <c r="A473" s="42"/>
      <c r="B473" s="43"/>
      <c r="C473" s="273" t="s">
        <v>593</v>
      </c>
      <c r="D473" s="273" t="s">
        <v>196</v>
      </c>
      <c r="E473" s="274" t="s">
        <v>594</v>
      </c>
      <c r="F473" s="275" t="s">
        <v>595</v>
      </c>
      <c r="G473" s="276" t="s">
        <v>457</v>
      </c>
      <c r="H473" s="277">
        <v>6</v>
      </c>
      <c r="I473" s="278"/>
      <c r="J473" s="279">
        <f>ROUND(I473*H473,2)</f>
        <v>0</v>
      </c>
      <c r="K473" s="275" t="s">
        <v>139</v>
      </c>
      <c r="L473" s="280"/>
      <c r="M473" s="281" t="s">
        <v>42</v>
      </c>
      <c r="N473" s="282" t="s">
        <v>52</v>
      </c>
      <c r="O473" s="88"/>
      <c r="P473" s="219">
        <f>O473*H473</f>
        <v>0</v>
      </c>
      <c r="Q473" s="219">
        <v>0.00064999999999999997</v>
      </c>
      <c r="R473" s="219">
        <f>Q473*H473</f>
        <v>0.0038999999999999998</v>
      </c>
      <c r="S473" s="219">
        <v>0</v>
      </c>
      <c r="T473" s="220">
        <f>S473*H473</f>
        <v>0</v>
      </c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R473" s="221" t="s">
        <v>195</v>
      </c>
      <c r="AT473" s="221" t="s">
        <v>196</v>
      </c>
      <c r="AU473" s="221" t="s">
        <v>92</v>
      </c>
      <c r="AY473" s="20" t="s">
        <v>132</v>
      </c>
      <c r="BE473" s="222">
        <f>IF(N473="základní",J473,0)</f>
        <v>0</v>
      </c>
      <c r="BF473" s="222">
        <f>IF(N473="snížená",J473,0)</f>
        <v>0</v>
      </c>
      <c r="BG473" s="222">
        <f>IF(N473="zákl. přenesená",J473,0)</f>
        <v>0</v>
      </c>
      <c r="BH473" s="222">
        <f>IF(N473="sníž. přenesená",J473,0)</f>
        <v>0</v>
      </c>
      <c r="BI473" s="222">
        <f>IF(N473="nulová",J473,0)</f>
        <v>0</v>
      </c>
      <c r="BJ473" s="20" t="s">
        <v>89</v>
      </c>
      <c r="BK473" s="222">
        <f>ROUND(I473*H473,2)</f>
        <v>0</v>
      </c>
      <c r="BL473" s="20" t="s">
        <v>140</v>
      </c>
      <c r="BM473" s="221" t="s">
        <v>596</v>
      </c>
    </row>
    <row r="474" s="2" customFormat="1">
      <c r="A474" s="42"/>
      <c r="B474" s="43"/>
      <c r="C474" s="44"/>
      <c r="D474" s="223" t="s">
        <v>142</v>
      </c>
      <c r="E474" s="44"/>
      <c r="F474" s="224" t="s">
        <v>595</v>
      </c>
      <c r="G474" s="44"/>
      <c r="H474" s="44"/>
      <c r="I474" s="225"/>
      <c r="J474" s="44"/>
      <c r="K474" s="44"/>
      <c r="L474" s="48"/>
      <c r="M474" s="226"/>
      <c r="N474" s="227"/>
      <c r="O474" s="88"/>
      <c r="P474" s="88"/>
      <c r="Q474" s="88"/>
      <c r="R474" s="88"/>
      <c r="S474" s="88"/>
      <c r="T474" s="89"/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T474" s="20" t="s">
        <v>142</v>
      </c>
      <c r="AU474" s="20" t="s">
        <v>92</v>
      </c>
    </row>
    <row r="475" s="13" customFormat="1">
      <c r="A475" s="13"/>
      <c r="B475" s="230"/>
      <c r="C475" s="231"/>
      <c r="D475" s="223" t="s">
        <v>146</v>
      </c>
      <c r="E475" s="232" t="s">
        <v>42</v>
      </c>
      <c r="F475" s="233" t="s">
        <v>154</v>
      </c>
      <c r="G475" s="231"/>
      <c r="H475" s="232" t="s">
        <v>42</v>
      </c>
      <c r="I475" s="234"/>
      <c r="J475" s="231"/>
      <c r="K475" s="231"/>
      <c r="L475" s="235"/>
      <c r="M475" s="236"/>
      <c r="N475" s="237"/>
      <c r="O475" s="237"/>
      <c r="P475" s="237"/>
      <c r="Q475" s="237"/>
      <c r="R475" s="237"/>
      <c r="S475" s="237"/>
      <c r="T475" s="23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9" t="s">
        <v>146</v>
      </c>
      <c r="AU475" s="239" t="s">
        <v>92</v>
      </c>
      <c r="AV475" s="13" t="s">
        <v>89</v>
      </c>
      <c r="AW475" s="13" t="s">
        <v>40</v>
      </c>
      <c r="AX475" s="13" t="s">
        <v>81</v>
      </c>
      <c r="AY475" s="239" t="s">
        <v>132</v>
      </c>
    </row>
    <row r="476" s="14" customFormat="1">
      <c r="A476" s="14"/>
      <c r="B476" s="240"/>
      <c r="C476" s="241"/>
      <c r="D476" s="223" t="s">
        <v>146</v>
      </c>
      <c r="E476" s="242" t="s">
        <v>42</v>
      </c>
      <c r="F476" s="243" t="s">
        <v>178</v>
      </c>
      <c r="G476" s="241"/>
      <c r="H476" s="244">
        <v>6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0" t="s">
        <v>146</v>
      </c>
      <c r="AU476" s="250" t="s">
        <v>92</v>
      </c>
      <c r="AV476" s="14" t="s">
        <v>92</v>
      </c>
      <c r="AW476" s="14" t="s">
        <v>40</v>
      </c>
      <c r="AX476" s="14" t="s">
        <v>89</v>
      </c>
      <c r="AY476" s="250" t="s">
        <v>132</v>
      </c>
    </row>
    <row r="477" s="2" customFormat="1" ht="16.5" customHeight="1">
      <c r="A477" s="42"/>
      <c r="B477" s="43"/>
      <c r="C477" s="273" t="s">
        <v>597</v>
      </c>
      <c r="D477" s="273" t="s">
        <v>196</v>
      </c>
      <c r="E477" s="274" t="s">
        <v>598</v>
      </c>
      <c r="F477" s="275" t="s">
        <v>599</v>
      </c>
      <c r="G477" s="276" t="s">
        <v>457</v>
      </c>
      <c r="H477" s="277">
        <v>3</v>
      </c>
      <c r="I477" s="278"/>
      <c r="J477" s="279">
        <f>ROUND(I477*H477,2)</f>
        <v>0</v>
      </c>
      <c r="K477" s="275" t="s">
        <v>42</v>
      </c>
      <c r="L477" s="280"/>
      <c r="M477" s="281" t="s">
        <v>42</v>
      </c>
      <c r="N477" s="282" t="s">
        <v>52</v>
      </c>
      <c r="O477" s="88"/>
      <c r="P477" s="219">
        <f>O477*H477</f>
        <v>0</v>
      </c>
      <c r="Q477" s="219">
        <v>0.00125</v>
      </c>
      <c r="R477" s="219">
        <f>Q477*H477</f>
        <v>0.0037499999999999999</v>
      </c>
      <c r="S477" s="219">
        <v>0</v>
      </c>
      <c r="T477" s="220">
        <f>S477*H477</f>
        <v>0</v>
      </c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R477" s="221" t="s">
        <v>195</v>
      </c>
      <c r="AT477" s="221" t="s">
        <v>196</v>
      </c>
      <c r="AU477" s="221" t="s">
        <v>92</v>
      </c>
      <c r="AY477" s="20" t="s">
        <v>132</v>
      </c>
      <c r="BE477" s="222">
        <f>IF(N477="základní",J477,0)</f>
        <v>0</v>
      </c>
      <c r="BF477" s="222">
        <f>IF(N477="snížená",J477,0)</f>
        <v>0</v>
      </c>
      <c r="BG477" s="222">
        <f>IF(N477="zákl. přenesená",J477,0)</f>
        <v>0</v>
      </c>
      <c r="BH477" s="222">
        <f>IF(N477="sníž. přenesená",J477,0)</f>
        <v>0</v>
      </c>
      <c r="BI477" s="222">
        <f>IF(N477="nulová",J477,0)</f>
        <v>0</v>
      </c>
      <c r="BJ477" s="20" t="s">
        <v>89</v>
      </c>
      <c r="BK477" s="222">
        <f>ROUND(I477*H477,2)</f>
        <v>0</v>
      </c>
      <c r="BL477" s="20" t="s">
        <v>140</v>
      </c>
      <c r="BM477" s="221" t="s">
        <v>600</v>
      </c>
    </row>
    <row r="478" s="2" customFormat="1">
      <c r="A478" s="42"/>
      <c r="B478" s="43"/>
      <c r="C478" s="44"/>
      <c r="D478" s="223" t="s">
        <v>142</v>
      </c>
      <c r="E478" s="44"/>
      <c r="F478" s="224" t="s">
        <v>599</v>
      </c>
      <c r="G478" s="44"/>
      <c r="H478" s="44"/>
      <c r="I478" s="225"/>
      <c r="J478" s="44"/>
      <c r="K478" s="44"/>
      <c r="L478" s="48"/>
      <c r="M478" s="226"/>
      <c r="N478" s="227"/>
      <c r="O478" s="88"/>
      <c r="P478" s="88"/>
      <c r="Q478" s="88"/>
      <c r="R478" s="88"/>
      <c r="S478" s="88"/>
      <c r="T478" s="89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T478" s="20" t="s">
        <v>142</v>
      </c>
      <c r="AU478" s="20" t="s">
        <v>92</v>
      </c>
    </row>
    <row r="479" s="13" customFormat="1">
      <c r="A479" s="13"/>
      <c r="B479" s="230"/>
      <c r="C479" s="231"/>
      <c r="D479" s="223" t="s">
        <v>146</v>
      </c>
      <c r="E479" s="232" t="s">
        <v>42</v>
      </c>
      <c r="F479" s="233" t="s">
        <v>154</v>
      </c>
      <c r="G479" s="231"/>
      <c r="H479" s="232" t="s">
        <v>42</v>
      </c>
      <c r="I479" s="234"/>
      <c r="J479" s="231"/>
      <c r="K479" s="231"/>
      <c r="L479" s="235"/>
      <c r="M479" s="236"/>
      <c r="N479" s="237"/>
      <c r="O479" s="237"/>
      <c r="P479" s="237"/>
      <c r="Q479" s="237"/>
      <c r="R479" s="237"/>
      <c r="S479" s="237"/>
      <c r="T479" s="23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9" t="s">
        <v>146</v>
      </c>
      <c r="AU479" s="239" t="s">
        <v>92</v>
      </c>
      <c r="AV479" s="13" t="s">
        <v>89</v>
      </c>
      <c r="AW479" s="13" t="s">
        <v>40</v>
      </c>
      <c r="AX479" s="13" t="s">
        <v>81</v>
      </c>
      <c r="AY479" s="239" t="s">
        <v>132</v>
      </c>
    </row>
    <row r="480" s="14" customFormat="1">
      <c r="A480" s="14"/>
      <c r="B480" s="240"/>
      <c r="C480" s="241"/>
      <c r="D480" s="223" t="s">
        <v>146</v>
      </c>
      <c r="E480" s="242" t="s">
        <v>42</v>
      </c>
      <c r="F480" s="243" t="s">
        <v>156</v>
      </c>
      <c r="G480" s="241"/>
      <c r="H480" s="244">
        <v>3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146</v>
      </c>
      <c r="AU480" s="250" t="s">
        <v>92</v>
      </c>
      <c r="AV480" s="14" t="s">
        <v>92</v>
      </c>
      <c r="AW480" s="14" t="s">
        <v>40</v>
      </c>
      <c r="AX480" s="14" t="s">
        <v>81</v>
      </c>
      <c r="AY480" s="250" t="s">
        <v>132</v>
      </c>
    </row>
    <row r="481" s="15" customFormat="1">
      <c r="A481" s="15"/>
      <c r="B481" s="251"/>
      <c r="C481" s="252"/>
      <c r="D481" s="223" t="s">
        <v>146</v>
      </c>
      <c r="E481" s="253" t="s">
        <v>42</v>
      </c>
      <c r="F481" s="254" t="s">
        <v>168</v>
      </c>
      <c r="G481" s="252"/>
      <c r="H481" s="255">
        <v>3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1" t="s">
        <v>146</v>
      </c>
      <c r="AU481" s="261" t="s">
        <v>92</v>
      </c>
      <c r="AV481" s="15" t="s">
        <v>140</v>
      </c>
      <c r="AW481" s="15" t="s">
        <v>4</v>
      </c>
      <c r="AX481" s="15" t="s">
        <v>89</v>
      </c>
      <c r="AY481" s="261" t="s">
        <v>132</v>
      </c>
    </row>
    <row r="482" s="2" customFormat="1" ht="24.15" customHeight="1">
      <c r="A482" s="42"/>
      <c r="B482" s="43"/>
      <c r="C482" s="210" t="s">
        <v>601</v>
      </c>
      <c r="D482" s="210" t="s">
        <v>135</v>
      </c>
      <c r="E482" s="211" t="s">
        <v>602</v>
      </c>
      <c r="F482" s="212" t="s">
        <v>603</v>
      </c>
      <c r="G482" s="213" t="s">
        <v>604</v>
      </c>
      <c r="H482" s="214">
        <v>12</v>
      </c>
      <c r="I482" s="215"/>
      <c r="J482" s="216">
        <f>ROUND(I482*H482,2)</f>
        <v>0</v>
      </c>
      <c r="K482" s="212" t="s">
        <v>139</v>
      </c>
      <c r="L482" s="48"/>
      <c r="M482" s="217" t="s">
        <v>42</v>
      </c>
      <c r="N482" s="218" t="s">
        <v>52</v>
      </c>
      <c r="O482" s="88"/>
      <c r="P482" s="219">
        <f>O482*H482</f>
        <v>0</v>
      </c>
      <c r="Q482" s="219">
        <v>0.00010000000000000001</v>
      </c>
      <c r="R482" s="219">
        <f>Q482*H482</f>
        <v>0.0012000000000000001</v>
      </c>
      <c r="S482" s="219">
        <v>0</v>
      </c>
      <c r="T482" s="220">
        <f>S482*H482</f>
        <v>0</v>
      </c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R482" s="221" t="s">
        <v>140</v>
      </c>
      <c r="AT482" s="221" t="s">
        <v>135</v>
      </c>
      <c r="AU482" s="221" t="s">
        <v>92</v>
      </c>
      <c r="AY482" s="20" t="s">
        <v>132</v>
      </c>
      <c r="BE482" s="222">
        <f>IF(N482="základní",J482,0)</f>
        <v>0</v>
      </c>
      <c r="BF482" s="222">
        <f>IF(N482="snížená",J482,0)</f>
        <v>0</v>
      </c>
      <c r="BG482" s="222">
        <f>IF(N482="zákl. přenesená",J482,0)</f>
        <v>0</v>
      </c>
      <c r="BH482" s="222">
        <f>IF(N482="sníž. přenesená",J482,0)</f>
        <v>0</v>
      </c>
      <c r="BI482" s="222">
        <f>IF(N482="nulová",J482,0)</f>
        <v>0</v>
      </c>
      <c r="BJ482" s="20" t="s">
        <v>89</v>
      </c>
      <c r="BK482" s="222">
        <f>ROUND(I482*H482,2)</f>
        <v>0</v>
      </c>
      <c r="BL482" s="20" t="s">
        <v>140</v>
      </c>
      <c r="BM482" s="221" t="s">
        <v>605</v>
      </c>
    </row>
    <row r="483" s="2" customFormat="1">
      <c r="A483" s="42"/>
      <c r="B483" s="43"/>
      <c r="C483" s="44"/>
      <c r="D483" s="223" t="s">
        <v>142</v>
      </c>
      <c r="E483" s="44"/>
      <c r="F483" s="224" t="s">
        <v>606</v>
      </c>
      <c r="G483" s="44"/>
      <c r="H483" s="44"/>
      <c r="I483" s="225"/>
      <c r="J483" s="44"/>
      <c r="K483" s="44"/>
      <c r="L483" s="48"/>
      <c r="M483" s="226"/>
      <c r="N483" s="227"/>
      <c r="O483" s="88"/>
      <c r="P483" s="88"/>
      <c r="Q483" s="88"/>
      <c r="R483" s="88"/>
      <c r="S483" s="88"/>
      <c r="T483" s="89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T483" s="20" t="s">
        <v>142</v>
      </c>
      <c r="AU483" s="20" t="s">
        <v>92</v>
      </c>
    </row>
    <row r="484" s="2" customFormat="1">
      <c r="A484" s="42"/>
      <c r="B484" s="43"/>
      <c r="C484" s="44"/>
      <c r="D484" s="228" t="s">
        <v>144</v>
      </c>
      <c r="E484" s="44"/>
      <c r="F484" s="229" t="s">
        <v>607</v>
      </c>
      <c r="G484" s="44"/>
      <c r="H484" s="44"/>
      <c r="I484" s="225"/>
      <c r="J484" s="44"/>
      <c r="K484" s="44"/>
      <c r="L484" s="48"/>
      <c r="M484" s="226"/>
      <c r="N484" s="227"/>
      <c r="O484" s="88"/>
      <c r="P484" s="88"/>
      <c r="Q484" s="88"/>
      <c r="R484" s="88"/>
      <c r="S484" s="88"/>
      <c r="T484" s="89"/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T484" s="20" t="s">
        <v>144</v>
      </c>
      <c r="AU484" s="20" t="s">
        <v>92</v>
      </c>
    </row>
    <row r="485" s="13" customFormat="1">
      <c r="A485" s="13"/>
      <c r="B485" s="230"/>
      <c r="C485" s="231"/>
      <c r="D485" s="223" t="s">
        <v>146</v>
      </c>
      <c r="E485" s="232" t="s">
        <v>42</v>
      </c>
      <c r="F485" s="233" t="s">
        <v>154</v>
      </c>
      <c r="G485" s="231"/>
      <c r="H485" s="232" t="s">
        <v>42</v>
      </c>
      <c r="I485" s="234"/>
      <c r="J485" s="231"/>
      <c r="K485" s="231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146</v>
      </c>
      <c r="AU485" s="239" t="s">
        <v>92</v>
      </c>
      <c r="AV485" s="13" t="s">
        <v>89</v>
      </c>
      <c r="AW485" s="13" t="s">
        <v>40</v>
      </c>
      <c r="AX485" s="13" t="s">
        <v>81</v>
      </c>
      <c r="AY485" s="239" t="s">
        <v>132</v>
      </c>
    </row>
    <row r="486" s="14" customFormat="1">
      <c r="A486" s="14"/>
      <c r="B486" s="240"/>
      <c r="C486" s="241"/>
      <c r="D486" s="223" t="s">
        <v>146</v>
      </c>
      <c r="E486" s="242" t="s">
        <v>42</v>
      </c>
      <c r="F486" s="243" t="s">
        <v>8</v>
      </c>
      <c r="G486" s="241"/>
      <c r="H486" s="244">
        <v>12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146</v>
      </c>
      <c r="AU486" s="250" t="s">
        <v>92</v>
      </c>
      <c r="AV486" s="14" t="s">
        <v>92</v>
      </c>
      <c r="AW486" s="14" t="s">
        <v>40</v>
      </c>
      <c r="AX486" s="14" t="s">
        <v>81</v>
      </c>
      <c r="AY486" s="250" t="s">
        <v>132</v>
      </c>
    </row>
    <row r="487" s="15" customFormat="1">
      <c r="A487" s="15"/>
      <c r="B487" s="251"/>
      <c r="C487" s="252"/>
      <c r="D487" s="223" t="s">
        <v>146</v>
      </c>
      <c r="E487" s="253" t="s">
        <v>42</v>
      </c>
      <c r="F487" s="254" t="s">
        <v>168</v>
      </c>
      <c r="G487" s="252"/>
      <c r="H487" s="255">
        <v>12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1" t="s">
        <v>146</v>
      </c>
      <c r="AU487" s="261" t="s">
        <v>92</v>
      </c>
      <c r="AV487" s="15" t="s">
        <v>140</v>
      </c>
      <c r="AW487" s="15" t="s">
        <v>40</v>
      </c>
      <c r="AX487" s="15" t="s">
        <v>89</v>
      </c>
      <c r="AY487" s="261" t="s">
        <v>132</v>
      </c>
    </row>
    <row r="488" s="2" customFormat="1" ht="24.15" customHeight="1">
      <c r="A488" s="42"/>
      <c r="B488" s="43"/>
      <c r="C488" s="210" t="s">
        <v>608</v>
      </c>
      <c r="D488" s="210" t="s">
        <v>135</v>
      </c>
      <c r="E488" s="211" t="s">
        <v>609</v>
      </c>
      <c r="F488" s="212" t="s">
        <v>610</v>
      </c>
      <c r="G488" s="213" t="s">
        <v>181</v>
      </c>
      <c r="H488" s="214">
        <v>3.8039999999999998</v>
      </c>
      <c r="I488" s="215"/>
      <c r="J488" s="216">
        <f>ROUND(I488*H488,2)</f>
        <v>0</v>
      </c>
      <c r="K488" s="212" t="s">
        <v>139</v>
      </c>
      <c r="L488" s="48"/>
      <c r="M488" s="217" t="s">
        <v>42</v>
      </c>
      <c r="N488" s="218" t="s">
        <v>52</v>
      </c>
      <c r="O488" s="88"/>
      <c r="P488" s="219">
        <f>O488*H488</f>
        <v>0</v>
      </c>
      <c r="Q488" s="219">
        <v>0</v>
      </c>
      <c r="R488" s="219">
        <f>Q488*H488</f>
        <v>0</v>
      </c>
      <c r="S488" s="219">
        <v>0</v>
      </c>
      <c r="T488" s="220">
        <f>S488*H488</f>
        <v>0</v>
      </c>
      <c r="U488" s="42"/>
      <c r="V488" s="42"/>
      <c r="W488" s="42"/>
      <c r="X488" s="42"/>
      <c r="Y488" s="42"/>
      <c r="Z488" s="42"/>
      <c r="AA488" s="42"/>
      <c r="AB488" s="42"/>
      <c r="AC488" s="42"/>
      <c r="AD488" s="42"/>
      <c r="AE488" s="42"/>
      <c r="AR488" s="221" t="s">
        <v>140</v>
      </c>
      <c r="AT488" s="221" t="s">
        <v>135</v>
      </c>
      <c r="AU488" s="221" t="s">
        <v>92</v>
      </c>
      <c r="AY488" s="20" t="s">
        <v>132</v>
      </c>
      <c r="BE488" s="222">
        <f>IF(N488="základní",J488,0)</f>
        <v>0</v>
      </c>
      <c r="BF488" s="222">
        <f>IF(N488="snížená",J488,0)</f>
        <v>0</v>
      </c>
      <c r="BG488" s="222">
        <f>IF(N488="zákl. přenesená",J488,0)</f>
        <v>0</v>
      </c>
      <c r="BH488" s="222">
        <f>IF(N488="sníž. přenesená",J488,0)</f>
        <v>0</v>
      </c>
      <c r="BI488" s="222">
        <f>IF(N488="nulová",J488,0)</f>
        <v>0</v>
      </c>
      <c r="BJ488" s="20" t="s">
        <v>89</v>
      </c>
      <c r="BK488" s="222">
        <f>ROUND(I488*H488,2)</f>
        <v>0</v>
      </c>
      <c r="BL488" s="20" t="s">
        <v>140</v>
      </c>
      <c r="BM488" s="221" t="s">
        <v>611</v>
      </c>
    </row>
    <row r="489" s="2" customFormat="1">
      <c r="A489" s="42"/>
      <c r="B489" s="43"/>
      <c r="C489" s="44"/>
      <c r="D489" s="223" t="s">
        <v>142</v>
      </c>
      <c r="E489" s="44"/>
      <c r="F489" s="224" t="s">
        <v>612</v>
      </c>
      <c r="G489" s="44"/>
      <c r="H489" s="44"/>
      <c r="I489" s="225"/>
      <c r="J489" s="44"/>
      <c r="K489" s="44"/>
      <c r="L489" s="48"/>
      <c r="M489" s="226"/>
      <c r="N489" s="227"/>
      <c r="O489" s="88"/>
      <c r="P489" s="88"/>
      <c r="Q489" s="88"/>
      <c r="R489" s="88"/>
      <c r="S489" s="88"/>
      <c r="T489" s="89"/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T489" s="20" t="s">
        <v>142</v>
      </c>
      <c r="AU489" s="20" t="s">
        <v>92</v>
      </c>
    </row>
    <row r="490" s="2" customFormat="1">
      <c r="A490" s="42"/>
      <c r="B490" s="43"/>
      <c r="C490" s="44"/>
      <c r="D490" s="228" t="s">
        <v>144</v>
      </c>
      <c r="E490" s="44"/>
      <c r="F490" s="229" t="s">
        <v>613</v>
      </c>
      <c r="G490" s="44"/>
      <c r="H490" s="44"/>
      <c r="I490" s="225"/>
      <c r="J490" s="44"/>
      <c r="K490" s="44"/>
      <c r="L490" s="48"/>
      <c r="M490" s="226"/>
      <c r="N490" s="227"/>
      <c r="O490" s="88"/>
      <c r="P490" s="88"/>
      <c r="Q490" s="88"/>
      <c r="R490" s="88"/>
      <c r="S490" s="88"/>
      <c r="T490" s="89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T490" s="20" t="s">
        <v>144</v>
      </c>
      <c r="AU490" s="20" t="s">
        <v>92</v>
      </c>
    </row>
    <row r="491" s="12" customFormat="1" ht="22.8" customHeight="1">
      <c r="A491" s="12"/>
      <c r="B491" s="194"/>
      <c r="C491" s="195"/>
      <c r="D491" s="196" t="s">
        <v>80</v>
      </c>
      <c r="E491" s="208" t="s">
        <v>201</v>
      </c>
      <c r="F491" s="208" t="s">
        <v>614</v>
      </c>
      <c r="G491" s="195"/>
      <c r="H491" s="195"/>
      <c r="I491" s="198"/>
      <c r="J491" s="209">
        <f>BK491</f>
        <v>0</v>
      </c>
      <c r="K491" s="195"/>
      <c r="L491" s="200"/>
      <c r="M491" s="201"/>
      <c r="N491" s="202"/>
      <c r="O491" s="202"/>
      <c r="P491" s="203">
        <f>P492+P524</f>
        <v>0</v>
      </c>
      <c r="Q491" s="202"/>
      <c r="R491" s="203">
        <f>R492+R524</f>
        <v>0.299954</v>
      </c>
      <c r="S491" s="202"/>
      <c r="T491" s="204">
        <f>T492+T524</f>
        <v>671.91567999999984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05" t="s">
        <v>89</v>
      </c>
      <c r="AT491" s="206" t="s">
        <v>80</v>
      </c>
      <c r="AU491" s="206" t="s">
        <v>89</v>
      </c>
      <c r="AY491" s="205" t="s">
        <v>132</v>
      </c>
      <c r="BK491" s="207">
        <f>BK492+BK524</f>
        <v>0</v>
      </c>
    </row>
    <row r="492" s="12" customFormat="1" ht="20.88" customHeight="1">
      <c r="A492" s="12"/>
      <c r="B492" s="194"/>
      <c r="C492" s="195"/>
      <c r="D492" s="196" t="s">
        <v>80</v>
      </c>
      <c r="E492" s="208" t="s">
        <v>275</v>
      </c>
      <c r="F492" s="208" t="s">
        <v>615</v>
      </c>
      <c r="G492" s="195"/>
      <c r="H492" s="195"/>
      <c r="I492" s="198"/>
      <c r="J492" s="209">
        <f>BK492</f>
        <v>0</v>
      </c>
      <c r="K492" s="195"/>
      <c r="L492" s="200"/>
      <c r="M492" s="201"/>
      <c r="N492" s="202"/>
      <c r="O492" s="202"/>
      <c r="P492" s="203">
        <f>SUM(P493:P523)</f>
        <v>0</v>
      </c>
      <c r="Q492" s="202"/>
      <c r="R492" s="203">
        <f>SUM(R493:R523)</f>
        <v>0.25205</v>
      </c>
      <c r="S492" s="202"/>
      <c r="T492" s="204">
        <f>SUM(T493:T523)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05" t="s">
        <v>89</v>
      </c>
      <c r="AT492" s="206" t="s">
        <v>80</v>
      </c>
      <c r="AU492" s="206" t="s">
        <v>92</v>
      </c>
      <c r="AY492" s="205" t="s">
        <v>132</v>
      </c>
      <c r="BK492" s="207">
        <f>SUM(BK493:BK523)</f>
        <v>0</v>
      </c>
    </row>
    <row r="493" s="2" customFormat="1" ht="24.15" customHeight="1">
      <c r="A493" s="42"/>
      <c r="B493" s="43"/>
      <c r="C493" s="210" t="s">
        <v>616</v>
      </c>
      <c r="D493" s="210" t="s">
        <v>135</v>
      </c>
      <c r="E493" s="211" t="s">
        <v>617</v>
      </c>
      <c r="F493" s="212" t="s">
        <v>618</v>
      </c>
      <c r="G493" s="213" t="s">
        <v>189</v>
      </c>
      <c r="H493" s="214">
        <v>139.09999999999999</v>
      </c>
      <c r="I493" s="215"/>
      <c r="J493" s="216">
        <f>ROUND(I493*H493,2)</f>
        <v>0</v>
      </c>
      <c r="K493" s="212" t="s">
        <v>139</v>
      </c>
      <c r="L493" s="48"/>
      <c r="M493" s="217" t="s">
        <v>42</v>
      </c>
      <c r="N493" s="218" t="s">
        <v>52</v>
      </c>
      <c r="O493" s="88"/>
      <c r="P493" s="219">
        <f>O493*H493</f>
        <v>0</v>
      </c>
      <c r="Q493" s="219">
        <v>0.00075000000000000002</v>
      </c>
      <c r="R493" s="219">
        <f>Q493*H493</f>
        <v>0.104325</v>
      </c>
      <c r="S493" s="219">
        <v>0</v>
      </c>
      <c r="T493" s="220">
        <f>S493*H493</f>
        <v>0</v>
      </c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R493" s="221" t="s">
        <v>246</v>
      </c>
      <c r="AT493" s="221" t="s">
        <v>135</v>
      </c>
      <c r="AU493" s="221" t="s">
        <v>156</v>
      </c>
      <c r="AY493" s="20" t="s">
        <v>132</v>
      </c>
      <c r="BE493" s="222">
        <f>IF(N493="základní",J493,0)</f>
        <v>0</v>
      </c>
      <c r="BF493" s="222">
        <f>IF(N493="snížená",J493,0)</f>
        <v>0</v>
      </c>
      <c r="BG493" s="222">
        <f>IF(N493="zákl. přenesená",J493,0)</f>
        <v>0</v>
      </c>
      <c r="BH493" s="222">
        <f>IF(N493="sníž. přenesená",J493,0)</f>
        <v>0</v>
      </c>
      <c r="BI493" s="222">
        <f>IF(N493="nulová",J493,0)</f>
        <v>0</v>
      </c>
      <c r="BJ493" s="20" t="s">
        <v>89</v>
      </c>
      <c r="BK493" s="222">
        <f>ROUND(I493*H493,2)</f>
        <v>0</v>
      </c>
      <c r="BL493" s="20" t="s">
        <v>246</v>
      </c>
      <c r="BM493" s="221" t="s">
        <v>619</v>
      </c>
    </row>
    <row r="494" s="2" customFormat="1">
      <c r="A494" s="42"/>
      <c r="B494" s="43"/>
      <c r="C494" s="44"/>
      <c r="D494" s="223" t="s">
        <v>142</v>
      </c>
      <c r="E494" s="44"/>
      <c r="F494" s="224" t="s">
        <v>620</v>
      </c>
      <c r="G494" s="44"/>
      <c r="H494" s="44"/>
      <c r="I494" s="225"/>
      <c r="J494" s="44"/>
      <c r="K494" s="44"/>
      <c r="L494" s="48"/>
      <c r="M494" s="226"/>
      <c r="N494" s="227"/>
      <c r="O494" s="88"/>
      <c r="P494" s="88"/>
      <c r="Q494" s="88"/>
      <c r="R494" s="88"/>
      <c r="S494" s="88"/>
      <c r="T494" s="89"/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T494" s="20" t="s">
        <v>142</v>
      </c>
      <c r="AU494" s="20" t="s">
        <v>156</v>
      </c>
    </row>
    <row r="495" s="2" customFormat="1">
      <c r="A495" s="42"/>
      <c r="B495" s="43"/>
      <c r="C495" s="44"/>
      <c r="D495" s="228" t="s">
        <v>144</v>
      </c>
      <c r="E495" s="44"/>
      <c r="F495" s="229" t="s">
        <v>621</v>
      </c>
      <c r="G495" s="44"/>
      <c r="H495" s="44"/>
      <c r="I495" s="225"/>
      <c r="J495" s="44"/>
      <c r="K495" s="44"/>
      <c r="L495" s="48"/>
      <c r="M495" s="226"/>
      <c r="N495" s="227"/>
      <c r="O495" s="88"/>
      <c r="P495" s="88"/>
      <c r="Q495" s="88"/>
      <c r="R495" s="88"/>
      <c r="S495" s="88"/>
      <c r="T495" s="89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T495" s="20" t="s">
        <v>144</v>
      </c>
      <c r="AU495" s="20" t="s">
        <v>156</v>
      </c>
    </row>
    <row r="496" s="13" customFormat="1">
      <c r="A496" s="13"/>
      <c r="B496" s="230"/>
      <c r="C496" s="231"/>
      <c r="D496" s="223" t="s">
        <v>146</v>
      </c>
      <c r="E496" s="232" t="s">
        <v>42</v>
      </c>
      <c r="F496" s="233" t="s">
        <v>622</v>
      </c>
      <c r="G496" s="231"/>
      <c r="H496" s="232" t="s">
        <v>42</v>
      </c>
      <c r="I496" s="234"/>
      <c r="J496" s="231"/>
      <c r="K496" s="231"/>
      <c r="L496" s="235"/>
      <c r="M496" s="236"/>
      <c r="N496" s="237"/>
      <c r="O496" s="237"/>
      <c r="P496" s="237"/>
      <c r="Q496" s="237"/>
      <c r="R496" s="237"/>
      <c r="S496" s="237"/>
      <c r="T496" s="23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9" t="s">
        <v>146</v>
      </c>
      <c r="AU496" s="239" t="s">
        <v>156</v>
      </c>
      <c r="AV496" s="13" t="s">
        <v>89</v>
      </c>
      <c r="AW496" s="13" t="s">
        <v>40</v>
      </c>
      <c r="AX496" s="13" t="s">
        <v>81</v>
      </c>
      <c r="AY496" s="239" t="s">
        <v>132</v>
      </c>
    </row>
    <row r="497" s="14" customFormat="1">
      <c r="A497" s="14"/>
      <c r="B497" s="240"/>
      <c r="C497" s="241"/>
      <c r="D497" s="223" t="s">
        <v>146</v>
      </c>
      <c r="E497" s="242" t="s">
        <v>42</v>
      </c>
      <c r="F497" s="243" t="s">
        <v>623</v>
      </c>
      <c r="G497" s="241"/>
      <c r="H497" s="244">
        <v>139.09999999999999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146</v>
      </c>
      <c r="AU497" s="250" t="s">
        <v>156</v>
      </c>
      <c r="AV497" s="14" t="s">
        <v>92</v>
      </c>
      <c r="AW497" s="14" t="s">
        <v>40</v>
      </c>
      <c r="AX497" s="14" t="s">
        <v>81</v>
      </c>
      <c r="AY497" s="250" t="s">
        <v>132</v>
      </c>
    </row>
    <row r="498" s="2" customFormat="1" ht="24.15" customHeight="1">
      <c r="A498" s="42"/>
      <c r="B498" s="43"/>
      <c r="C498" s="210" t="s">
        <v>624</v>
      </c>
      <c r="D498" s="210" t="s">
        <v>135</v>
      </c>
      <c r="E498" s="211" t="s">
        <v>625</v>
      </c>
      <c r="F498" s="212" t="s">
        <v>626</v>
      </c>
      <c r="G498" s="213" t="s">
        <v>311</v>
      </c>
      <c r="H498" s="214">
        <v>278.19999999999999</v>
      </c>
      <c r="I498" s="215"/>
      <c r="J498" s="216">
        <f>ROUND(I498*H498,2)</f>
        <v>0</v>
      </c>
      <c r="K498" s="212" t="s">
        <v>139</v>
      </c>
      <c r="L498" s="48"/>
      <c r="M498" s="217" t="s">
        <v>42</v>
      </c>
      <c r="N498" s="218" t="s">
        <v>52</v>
      </c>
      <c r="O498" s="88"/>
      <c r="P498" s="219">
        <f>O498*H498</f>
        <v>0</v>
      </c>
      <c r="Q498" s="219">
        <v>0.00016000000000000001</v>
      </c>
      <c r="R498" s="219">
        <f>Q498*H498</f>
        <v>0.044512000000000003</v>
      </c>
      <c r="S498" s="219">
        <v>0</v>
      </c>
      <c r="T498" s="220">
        <f>S498*H498</f>
        <v>0</v>
      </c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R498" s="221" t="s">
        <v>246</v>
      </c>
      <c r="AT498" s="221" t="s">
        <v>135</v>
      </c>
      <c r="AU498" s="221" t="s">
        <v>156</v>
      </c>
      <c r="AY498" s="20" t="s">
        <v>132</v>
      </c>
      <c r="BE498" s="222">
        <f>IF(N498="základní",J498,0)</f>
        <v>0</v>
      </c>
      <c r="BF498" s="222">
        <f>IF(N498="snížená",J498,0)</f>
        <v>0</v>
      </c>
      <c r="BG498" s="222">
        <f>IF(N498="zákl. přenesená",J498,0)</f>
        <v>0</v>
      </c>
      <c r="BH498" s="222">
        <f>IF(N498="sníž. přenesená",J498,0)</f>
        <v>0</v>
      </c>
      <c r="BI498" s="222">
        <f>IF(N498="nulová",J498,0)</f>
        <v>0</v>
      </c>
      <c r="BJ498" s="20" t="s">
        <v>89</v>
      </c>
      <c r="BK498" s="222">
        <f>ROUND(I498*H498,2)</f>
        <v>0</v>
      </c>
      <c r="BL498" s="20" t="s">
        <v>246</v>
      </c>
      <c r="BM498" s="221" t="s">
        <v>627</v>
      </c>
    </row>
    <row r="499" s="2" customFormat="1">
      <c r="A499" s="42"/>
      <c r="B499" s="43"/>
      <c r="C499" s="44"/>
      <c r="D499" s="223" t="s">
        <v>142</v>
      </c>
      <c r="E499" s="44"/>
      <c r="F499" s="224" t="s">
        <v>628</v>
      </c>
      <c r="G499" s="44"/>
      <c r="H499" s="44"/>
      <c r="I499" s="225"/>
      <c r="J499" s="44"/>
      <c r="K499" s="44"/>
      <c r="L499" s="48"/>
      <c r="M499" s="226"/>
      <c r="N499" s="227"/>
      <c r="O499" s="88"/>
      <c r="P499" s="88"/>
      <c r="Q499" s="88"/>
      <c r="R499" s="88"/>
      <c r="S499" s="88"/>
      <c r="T499" s="89"/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T499" s="20" t="s">
        <v>142</v>
      </c>
      <c r="AU499" s="20" t="s">
        <v>156</v>
      </c>
    </row>
    <row r="500" s="2" customFormat="1">
      <c r="A500" s="42"/>
      <c r="B500" s="43"/>
      <c r="C500" s="44"/>
      <c r="D500" s="228" t="s">
        <v>144</v>
      </c>
      <c r="E500" s="44"/>
      <c r="F500" s="229" t="s">
        <v>629</v>
      </c>
      <c r="G500" s="44"/>
      <c r="H500" s="44"/>
      <c r="I500" s="225"/>
      <c r="J500" s="44"/>
      <c r="K500" s="44"/>
      <c r="L500" s="48"/>
      <c r="M500" s="226"/>
      <c r="N500" s="227"/>
      <c r="O500" s="88"/>
      <c r="P500" s="88"/>
      <c r="Q500" s="88"/>
      <c r="R500" s="88"/>
      <c r="S500" s="88"/>
      <c r="T500" s="89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T500" s="20" t="s">
        <v>144</v>
      </c>
      <c r="AU500" s="20" t="s">
        <v>156</v>
      </c>
    </row>
    <row r="501" s="13" customFormat="1">
      <c r="A501" s="13"/>
      <c r="B501" s="230"/>
      <c r="C501" s="231"/>
      <c r="D501" s="223" t="s">
        <v>146</v>
      </c>
      <c r="E501" s="232" t="s">
        <v>42</v>
      </c>
      <c r="F501" s="233" t="s">
        <v>622</v>
      </c>
      <c r="G501" s="231"/>
      <c r="H501" s="232" t="s">
        <v>42</v>
      </c>
      <c r="I501" s="234"/>
      <c r="J501" s="231"/>
      <c r="K501" s="231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146</v>
      </c>
      <c r="AU501" s="239" t="s">
        <v>156</v>
      </c>
      <c r="AV501" s="13" t="s">
        <v>89</v>
      </c>
      <c r="AW501" s="13" t="s">
        <v>40</v>
      </c>
      <c r="AX501" s="13" t="s">
        <v>81</v>
      </c>
      <c r="AY501" s="239" t="s">
        <v>132</v>
      </c>
    </row>
    <row r="502" s="14" customFormat="1">
      <c r="A502" s="14"/>
      <c r="B502" s="240"/>
      <c r="C502" s="241"/>
      <c r="D502" s="223" t="s">
        <v>146</v>
      </c>
      <c r="E502" s="242" t="s">
        <v>42</v>
      </c>
      <c r="F502" s="243" t="s">
        <v>630</v>
      </c>
      <c r="G502" s="241"/>
      <c r="H502" s="244">
        <v>278.19999999999999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146</v>
      </c>
      <c r="AU502" s="250" t="s">
        <v>156</v>
      </c>
      <c r="AV502" s="14" t="s">
        <v>92</v>
      </c>
      <c r="AW502" s="14" t="s">
        <v>40</v>
      </c>
      <c r="AX502" s="14" t="s">
        <v>81</v>
      </c>
      <c r="AY502" s="250" t="s">
        <v>132</v>
      </c>
    </row>
    <row r="503" s="2" customFormat="1" ht="24.15" customHeight="1">
      <c r="A503" s="42"/>
      <c r="B503" s="43"/>
      <c r="C503" s="210" t="s">
        <v>631</v>
      </c>
      <c r="D503" s="210" t="s">
        <v>135</v>
      </c>
      <c r="E503" s="211" t="s">
        <v>632</v>
      </c>
      <c r="F503" s="212" t="s">
        <v>633</v>
      </c>
      <c r="G503" s="213" t="s">
        <v>311</v>
      </c>
      <c r="H503" s="214">
        <v>5</v>
      </c>
      <c r="I503" s="215"/>
      <c r="J503" s="216">
        <f>ROUND(I503*H503,2)</f>
        <v>0</v>
      </c>
      <c r="K503" s="212" t="s">
        <v>139</v>
      </c>
      <c r="L503" s="48"/>
      <c r="M503" s="217" t="s">
        <v>42</v>
      </c>
      <c r="N503" s="218" t="s">
        <v>52</v>
      </c>
      <c r="O503" s="88"/>
      <c r="P503" s="219">
        <f>O503*H503</f>
        <v>0</v>
      </c>
      <c r="Q503" s="219">
        <v>0.00064999999999999997</v>
      </c>
      <c r="R503" s="219">
        <f>Q503*H503</f>
        <v>0.0032499999999999999</v>
      </c>
      <c r="S503" s="219">
        <v>0</v>
      </c>
      <c r="T503" s="220">
        <f>S503*H503</f>
        <v>0</v>
      </c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R503" s="221" t="s">
        <v>140</v>
      </c>
      <c r="AT503" s="221" t="s">
        <v>135</v>
      </c>
      <c r="AU503" s="221" t="s">
        <v>156</v>
      </c>
      <c r="AY503" s="20" t="s">
        <v>132</v>
      </c>
      <c r="BE503" s="222">
        <f>IF(N503="základní",J503,0)</f>
        <v>0</v>
      </c>
      <c r="BF503" s="222">
        <f>IF(N503="snížená",J503,0)</f>
        <v>0</v>
      </c>
      <c r="BG503" s="222">
        <f>IF(N503="zákl. přenesená",J503,0)</f>
        <v>0</v>
      </c>
      <c r="BH503" s="222">
        <f>IF(N503="sníž. přenesená",J503,0)</f>
        <v>0</v>
      </c>
      <c r="BI503" s="222">
        <f>IF(N503="nulová",J503,0)</f>
        <v>0</v>
      </c>
      <c r="BJ503" s="20" t="s">
        <v>89</v>
      </c>
      <c r="BK503" s="222">
        <f>ROUND(I503*H503,2)</f>
        <v>0</v>
      </c>
      <c r="BL503" s="20" t="s">
        <v>140</v>
      </c>
      <c r="BM503" s="221" t="s">
        <v>634</v>
      </c>
    </row>
    <row r="504" s="2" customFormat="1">
      <c r="A504" s="42"/>
      <c r="B504" s="43"/>
      <c r="C504" s="44"/>
      <c r="D504" s="223" t="s">
        <v>142</v>
      </c>
      <c r="E504" s="44"/>
      <c r="F504" s="224" t="s">
        <v>635</v>
      </c>
      <c r="G504" s="44"/>
      <c r="H504" s="44"/>
      <c r="I504" s="225"/>
      <c r="J504" s="44"/>
      <c r="K504" s="44"/>
      <c r="L504" s="48"/>
      <c r="M504" s="226"/>
      <c r="N504" s="227"/>
      <c r="O504" s="88"/>
      <c r="P504" s="88"/>
      <c r="Q504" s="88"/>
      <c r="R504" s="88"/>
      <c r="S504" s="88"/>
      <c r="T504" s="89"/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T504" s="20" t="s">
        <v>142</v>
      </c>
      <c r="AU504" s="20" t="s">
        <v>156</v>
      </c>
    </row>
    <row r="505" s="2" customFormat="1">
      <c r="A505" s="42"/>
      <c r="B505" s="43"/>
      <c r="C505" s="44"/>
      <c r="D505" s="228" t="s">
        <v>144</v>
      </c>
      <c r="E505" s="44"/>
      <c r="F505" s="229" t="s">
        <v>636</v>
      </c>
      <c r="G505" s="44"/>
      <c r="H505" s="44"/>
      <c r="I505" s="225"/>
      <c r="J505" s="44"/>
      <c r="K505" s="44"/>
      <c r="L505" s="48"/>
      <c r="M505" s="226"/>
      <c r="N505" s="227"/>
      <c r="O505" s="88"/>
      <c r="P505" s="88"/>
      <c r="Q505" s="88"/>
      <c r="R505" s="88"/>
      <c r="S505" s="88"/>
      <c r="T505" s="89"/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T505" s="20" t="s">
        <v>144</v>
      </c>
      <c r="AU505" s="20" t="s">
        <v>156</v>
      </c>
    </row>
    <row r="506" s="13" customFormat="1">
      <c r="A506" s="13"/>
      <c r="B506" s="230"/>
      <c r="C506" s="231"/>
      <c r="D506" s="223" t="s">
        <v>146</v>
      </c>
      <c r="E506" s="232" t="s">
        <v>42</v>
      </c>
      <c r="F506" s="233" t="s">
        <v>637</v>
      </c>
      <c r="G506" s="231"/>
      <c r="H506" s="232" t="s">
        <v>42</v>
      </c>
      <c r="I506" s="234"/>
      <c r="J506" s="231"/>
      <c r="K506" s="231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146</v>
      </c>
      <c r="AU506" s="239" t="s">
        <v>156</v>
      </c>
      <c r="AV506" s="13" t="s">
        <v>89</v>
      </c>
      <c r="AW506" s="13" t="s">
        <v>40</v>
      </c>
      <c r="AX506" s="13" t="s">
        <v>81</v>
      </c>
      <c r="AY506" s="239" t="s">
        <v>132</v>
      </c>
    </row>
    <row r="507" s="14" customFormat="1">
      <c r="A507" s="14"/>
      <c r="B507" s="240"/>
      <c r="C507" s="241"/>
      <c r="D507" s="223" t="s">
        <v>146</v>
      </c>
      <c r="E507" s="242" t="s">
        <v>42</v>
      </c>
      <c r="F507" s="243" t="s">
        <v>169</v>
      </c>
      <c r="G507" s="241"/>
      <c r="H507" s="244">
        <v>5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146</v>
      </c>
      <c r="AU507" s="250" t="s">
        <v>156</v>
      </c>
      <c r="AV507" s="14" t="s">
        <v>92</v>
      </c>
      <c r="AW507" s="14" t="s">
        <v>40</v>
      </c>
      <c r="AX507" s="14" t="s">
        <v>81</v>
      </c>
      <c r="AY507" s="250" t="s">
        <v>132</v>
      </c>
    </row>
    <row r="508" s="15" customFormat="1">
      <c r="A508" s="15"/>
      <c r="B508" s="251"/>
      <c r="C508" s="252"/>
      <c r="D508" s="223" t="s">
        <v>146</v>
      </c>
      <c r="E508" s="253" t="s">
        <v>42</v>
      </c>
      <c r="F508" s="254" t="s">
        <v>168</v>
      </c>
      <c r="G508" s="252"/>
      <c r="H508" s="255">
        <v>5</v>
      </c>
      <c r="I508" s="256"/>
      <c r="J508" s="252"/>
      <c r="K508" s="252"/>
      <c r="L508" s="257"/>
      <c r="M508" s="258"/>
      <c r="N508" s="259"/>
      <c r="O508" s="259"/>
      <c r="P508" s="259"/>
      <c r="Q508" s="259"/>
      <c r="R508" s="259"/>
      <c r="S508" s="259"/>
      <c r="T508" s="260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1" t="s">
        <v>146</v>
      </c>
      <c r="AU508" s="261" t="s">
        <v>156</v>
      </c>
      <c r="AV508" s="15" t="s">
        <v>140</v>
      </c>
      <c r="AW508" s="15" t="s">
        <v>4</v>
      </c>
      <c r="AX508" s="15" t="s">
        <v>89</v>
      </c>
      <c r="AY508" s="261" t="s">
        <v>132</v>
      </c>
    </row>
    <row r="509" s="2" customFormat="1" ht="16.5" customHeight="1">
      <c r="A509" s="42"/>
      <c r="B509" s="43"/>
      <c r="C509" s="210" t="s">
        <v>638</v>
      </c>
      <c r="D509" s="210" t="s">
        <v>135</v>
      </c>
      <c r="E509" s="211" t="s">
        <v>639</v>
      </c>
      <c r="F509" s="212" t="s">
        <v>640</v>
      </c>
      <c r="G509" s="213" t="s">
        <v>311</v>
      </c>
      <c r="H509" s="214">
        <v>5</v>
      </c>
      <c r="I509" s="215"/>
      <c r="J509" s="216">
        <f>ROUND(I509*H509,2)</f>
        <v>0</v>
      </c>
      <c r="K509" s="212" t="s">
        <v>139</v>
      </c>
      <c r="L509" s="48"/>
      <c r="M509" s="217" t="s">
        <v>42</v>
      </c>
      <c r="N509" s="218" t="s">
        <v>52</v>
      </c>
      <c r="O509" s="88"/>
      <c r="P509" s="219">
        <f>O509*H509</f>
        <v>0</v>
      </c>
      <c r="Q509" s="219">
        <v>0</v>
      </c>
      <c r="R509" s="219">
        <f>Q509*H509</f>
        <v>0</v>
      </c>
      <c r="S509" s="219">
        <v>0</v>
      </c>
      <c r="T509" s="220">
        <f>S509*H509</f>
        <v>0</v>
      </c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R509" s="221" t="s">
        <v>140</v>
      </c>
      <c r="AT509" s="221" t="s">
        <v>135</v>
      </c>
      <c r="AU509" s="221" t="s">
        <v>156</v>
      </c>
      <c r="AY509" s="20" t="s">
        <v>132</v>
      </c>
      <c r="BE509" s="222">
        <f>IF(N509="základní",J509,0)</f>
        <v>0</v>
      </c>
      <c r="BF509" s="222">
        <f>IF(N509="snížená",J509,0)</f>
        <v>0</v>
      </c>
      <c r="BG509" s="222">
        <f>IF(N509="zákl. přenesená",J509,0)</f>
        <v>0</v>
      </c>
      <c r="BH509" s="222">
        <f>IF(N509="sníž. přenesená",J509,0)</f>
        <v>0</v>
      </c>
      <c r="BI509" s="222">
        <f>IF(N509="nulová",J509,0)</f>
        <v>0</v>
      </c>
      <c r="BJ509" s="20" t="s">
        <v>89</v>
      </c>
      <c r="BK509" s="222">
        <f>ROUND(I509*H509,2)</f>
        <v>0</v>
      </c>
      <c r="BL509" s="20" t="s">
        <v>140</v>
      </c>
      <c r="BM509" s="221" t="s">
        <v>641</v>
      </c>
    </row>
    <row r="510" s="2" customFormat="1">
      <c r="A510" s="42"/>
      <c r="B510" s="43"/>
      <c r="C510" s="44"/>
      <c r="D510" s="223" t="s">
        <v>142</v>
      </c>
      <c r="E510" s="44"/>
      <c r="F510" s="224" t="s">
        <v>642</v>
      </c>
      <c r="G510" s="44"/>
      <c r="H510" s="44"/>
      <c r="I510" s="225"/>
      <c r="J510" s="44"/>
      <c r="K510" s="44"/>
      <c r="L510" s="48"/>
      <c r="M510" s="226"/>
      <c r="N510" s="227"/>
      <c r="O510" s="88"/>
      <c r="P510" s="88"/>
      <c r="Q510" s="88"/>
      <c r="R510" s="88"/>
      <c r="S510" s="88"/>
      <c r="T510" s="89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T510" s="20" t="s">
        <v>142</v>
      </c>
      <c r="AU510" s="20" t="s">
        <v>156</v>
      </c>
    </row>
    <row r="511" s="2" customFormat="1">
      <c r="A511" s="42"/>
      <c r="B511" s="43"/>
      <c r="C511" s="44"/>
      <c r="D511" s="228" t="s">
        <v>144</v>
      </c>
      <c r="E511" s="44"/>
      <c r="F511" s="229" t="s">
        <v>643</v>
      </c>
      <c r="G511" s="44"/>
      <c r="H511" s="44"/>
      <c r="I511" s="225"/>
      <c r="J511" s="44"/>
      <c r="K511" s="44"/>
      <c r="L511" s="48"/>
      <c r="M511" s="226"/>
      <c r="N511" s="227"/>
      <c r="O511" s="88"/>
      <c r="P511" s="88"/>
      <c r="Q511" s="88"/>
      <c r="R511" s="88"/>
      <c r="S511" s="88"/>
      <c r="T511" s="89"/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T511" s="20" t="s">
        <v>144</v>
      </c>
      <c r="AU511" s="20" t="s">
        <v>156</v>
      </c>
    </row>
    <row r="512" s="13" customFormat="1">
      <c r="A512" s="13"/>
      <c r="B512" s="230"/>
      <c r="C512" s="231"/>
      <c r="D512" s="223" t="s">
        <v>146</v>
      </c>
      <c r="E512" s="232" t="s">
        <v>42</v>
      </c>
      <c r="F512" s="233" t="s">
        <v>644</v>
      </c>
      <c r="G512" s="231"/>
      <c r="H512" s="232" t="s">
        <v>42</v>
      </c>
      <c r="I512" s="234"/>
      <c r="J512" s="231"/>
      <c r="K512" s="231"/>
      <c r="L512" s="235"/>
      <c r="M512" s="236"/>
      <c r="N512" s="237"/>
      <c r="O512" s="237"/>
      <c r="P512" s="237"/>
      <c r="Q512" s="237"/>
      <c r="R512" s="237"/>
      <c r="S512" s="237"/>
      <c r="T512" s="23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9" t="s">
        <v>146</v>
      </c>
      <c r="AU512" s="239" t="s">
        <v>156</v>
      </c>
      <c r="AV512" s="13" t="s">
        <v>89</v>
      </c>
      <c r="AW512" s="13" t="s">
        <v>40</v>
      </c>
      <c r="AX512" s="13" t="s">
        <v>81</v>
      </c>
      <c r="AY512" s="239" t="s">
        <v>132</v>
      </c>
    </row>
    <row r="513" s="14" customFormat="1">
      <c r="A513" s="14"/>
      <c r="B513" s="240"/>
      <c r="C513" s="241"/>
      <c r="D513" s="223" t="s">
        <v>146</v>
      </c>
      <c r="E513" s="242" t="s">
        <v>42</v>
      </c>
      <c r="F513" s="243" t="s">
        <v>169</v>
      </c>
      <c r="G513" s="241"/>
      <c r="H513" s="244">
        <v>5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0" t="s">
        <v>146</v>
      </c>
      <c r="AU513" s="250" t="s">
        <v>156</v>
      </c>
      <c r="AV513" s="14" t="s">
        <v>92</v>
      </c>
      <c r="AW513" s="14" t="s">
        <v>40</v>
      </c>
      <c r="AX513" s="14" t="s">
        <v>81</v>
      </c>
      <c r="AY513" s="250" t="s">
        <v>132</v>
      </c>
    </row>
    <row r="514" s="2" customFormat="1" ht="24.15" customHeight="1">
      <c r="A514" s="42"/>
      <c r="B514" s="43"/>
      <c r="C514" s="210" t="s">
        <v>645</v>
      </c>
      <c r="D514" s="210" t="s">
        <v>135</v>
      </c>
      <c r="E514" s="211" t="s">
        <v>646</v>
      </c>
      <c r="F514" s="212" t="s">
        <v>647</v>
      </c>
      <c r="G514" s="213" t="s">
        <v>189</v>
      </c>
      <c r="H514" s="214">
        <v>38.299999999999997</v>
      </c>
      <c r="I514" s="215"/>
      <c r="J514" s="216">
        <f>ROUND(I514*H514,2)</f>
        <v>0</v>
      </c>
      <c r="K514" s="212" t="s">
        <v>139</v>
      </c>
      <c r="L514" s="48"/>
      <c r="M514" s="217" t="s">
        <v>42</v>
      </c>
      <c r="N514" s="218" t="s">
        <v>52</v>
      </c>
      <c r="O514" s="88"/>
      <c r="P514" s="219">
        <f>O514*H514</f>
        <v>0</v>
      </c>
      <c r="Q514" s="219">
        <v>0.0025999999999999999</v>
      </c>
      <c r="R514" s="219">
        <f>Q514*H514</f>
        <v>0.099579999999999988</v>
      </c>
      <c r="S514" s="219">
        <v>0</v>
      </c>
      <c r="T514" s="220">
        <f>S514*H514</f>
        <v>0</v>
      </c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R514" s="221" t="s">
        <v>140</v>
      </c>
      <c r="AT514" s="221" t="s">
        <v>135</v>
      </c>
      <c r="AU514" s="221" t="s">
        <v>156</v>
      </c>
      <c r="AY514" s="20" t="s">
        <v>132</v>
      </c>
      <c r="BE514" s="222">
        <f>IF(N514="základní",J514,0)</f>
        <v>0</v>
      </c>
      <c r="BF514" s="222">
        <f>IF(N514="snížená",J514,0)</f>
        <v>0</v>
      </c>
      <c r="BG514" s="222">
        <f>IF(N514="zákl. přenesená",J514,0)</f>
        <v>0</v>
      </c>
      <c r="BH514" s="222">
        <f>IF(N514="sníž. přenesená",J514,0)</f>
        <v>0</v>
      </c>
      <c r="BI514" s="222">
        <f>IF(N514="nulová",J514,0)</f>
        <v>0</v>
      </c>
      <c r="BJ514" s="20" t="s">
        <v>89</v>
      </c>
      <c r="BK514" s="222">
        <f>ROUND(I514*H514,2)</f>
        <v>0</v>
      </c>
      <c r="BL514" s="20" t="s">
        <v>140</v>
      </c>
      <c r="BM514" s="221" t="s">
        <v>648</v>
      </c>
    </row>
    <row r="515" s="2" customFormat="1">
      <c r="A515" s="42"/>
      <c r="B515" s="43"/>
      <c r="C515" s="44"/>
      <c r="D515" s="223" t="s">
        <v>142</v>
      </c>
      <c r="E515" s="44"/>
      <c r="F515" s="224" t="s">
        <v>649</v>
      </c>
      <c r="G515" s="44"/>
      <c r="H515" s="44"/>
      <c r="I515" s="225"/>
      <c r="J515" s="44"/>
      <c r="K515" s="44"/>
      <c r="L515" s="48"/>
      <c r="M515" s="226"/>
      <c r="N515" s="227"/>
      <c r="O515" s="88"/>
      <c r="P515" s="88"/>
      <c r="Q515" s="88"/>
      <c r="R515" s="88"/>
      <c r="S515" s="88"/>
      <c r="T515" s="89"/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T515" s="20" t="s">
        <v>142</v>
      </c>
      <c r="AU515" s="20" t="s">
        <v>156</v>
      </c>
    </row>
    <row r="516" s="2" customFormat="1">
      <c r="A516" s="42"/>
      <c r="B516" s="43"/>
      <c r="C516" s="44"/>
      <c r="D516" s="228" t="s">
        <v>144</v>
      </c>
      <c r="E516" s="44"/>
      <c r="F516" s="229" t="s">
        <v>650</v>
      </c>
      <c r="G516" s="44"/>
      <c r="H516" s="44"/>
      <c r="I516" s="225"/>
      <c r="J516" s="44"/>
      <c r="K516" s="44"/>
      <c r="L516" s="48"/>
      <c r="M516" s="226"/>
      <c r="N516" s="227"/>
      <c r="O516" s="88"/>
      <c r="P516" s="88"/>
      <c r="Q516" s="88"/>
      <c r="R516" s="88"/>
      <c r="S516" s="88"/>
      <c r="T516" s="89"/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T516" s="20" t="s">
        <v>144</v>
      </c>
      <c r="AU516" s="20" t="s">
        <v>156</v>
      </c>
    </row>
    <row r="517" s="13" customFormat="1">
      <c r="A517" s="13"/>
      <c r="B517" s="230"/>
      <c r="C517" s="231"/>
      <c r="D517" s="223" t="s">
        <v>146</v>
      </c>
      <c r="E517" s="232" t="s">
        <v>42</v>
      </c>
      <c r="F517" s="233" t="s">
        <v>637</v>
      </c>
      <c r="G517" s="231"/>
      <c r="H517" s="232" t="s">
        <v>42</v>
      </c>
      <c r="I517" s="234"/>
      <c r="J517" s="231"/>
      <c r="K517" s="231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146</v>
      </c>
      <c r="AU517" s="239" t="s">
        <v>156</v>
      </c>
      <c r="AV517" s="13" t="s">
        <v>89</v>
      </c>
      <c r="AW517" s="13" t="s">
        <v>40</v>
      </c>
      <c r="AX517" s="13" t="s">
        <v>81</v>
      </c>
      <c r="AY517" s="239" t="s">
        <v>132</v>
      </c>
    </row>
    <row r="518" s="14" customFormat="1">
      <c r="A518" s="14"/>
      <c r="B518" s="240"/>
      <c r="C518" s="241"/>
      <c r="D518" s="223" t="s">
        <v>146</v>
      </c>
      <c r="E518" s="242" t="s">
        <v>42</v>
      </c>
      <c r="F518" s="243" t="s">
        <v>651</v>
      </c>
      <c r="G518" s="241"/>
      <c r="H518" s="244">
        <v>38.299999999999997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146</v>
      </c>
      <c r="AU518" s="250" t="s">
        <v>156</v>
      </c>
      <c r="AV518" s="14" t="s">
        <v>92</v>
      </c>
      <c r="AW518" s="14" t="s">
        <v>40</v>
      </c>
      <c r="AX518" s="14" t="s">
        <v>89</v>
      </c>
      <c r="AY518" s="250" t="s">
        <v>132</v>
      </c>
    </row>
    <row r="519" s="2" customFormat="1" ht="16.5" customHeight="1">
      <c r="A519" s="42"/>
      <c r="B519" s="43"/>
      <c r="C519" s="210" t="s">
        <v>652</v>
      </c>
      <c r="D519" s="210" t="s">
        <v>135</v>
      </c>
      <c r="E519" s="211" t="s">
        <v>653</v>
      </c>
      <c r="F519" s="212" t="s">
        <v>654</v>
      </c>
      <c r="G519" s="213" t="s">
        <v>189</v>
      </c>
      <c r="H519" s="214">
        <v>38.299999999999997</v>
      </c>
      <c r="I519" s="215"/>
      <c r="J519" s="216">
        <f>ROUND(I519*H519,2)</f>
        <v>0</v>
      </c>
      <c r="K519" s="212" t="s">
        <v>139</v>
      </c>
      <c r="L519" s="48"/>
      <c r="M519" s="217" t="s">
        <v>42</v>
      </c>
      <c r="N519" s="218" t="s">
        <v>52</v>
      </c>
      <c r="O519" s="88"/>
      <c r="P519" s="219">
        <f>O519*H519</f>
        <v>0</v>
      </c>
      <c r="Q519" s="219">
        <v>1.0000000000000001E-05</v>
      </c>
      <c r="R519" s="219">
        <f>Q519*H519</f>
        <v>0.00038299999999999999</v>
      </c>
      <c r="S519" s="219">
        <v>0</v>
      </c>
      <c r="T519" s="220">
        <f>S519*H519</f>
        <v>0</v>
      </c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R519" s="221" t="s">
        <v>140</v>
      </c>
      <c r="AT519" s="221" t="s">
        <v>135</v>
      </c>
      <c r="AU519" s="221" t="s">
        <v>156</v>
      </c>
      <c r="AY519" s="20" t="s">
        <v>132</v>
      </c>
      <c r="BE519" s="222">
        <f>IF(N519="základní",J519,0)</f>
        <v>0</v>
      </c>
      <c r="BF519" s="222">
        <f>IF(N519="snížená",J519,0)</f>
        <v>0</v>
      </c>
      <c r="BG519" s="222">
        <f>IF(N519="zákl. přenesená",J519,0)</f>
        <v>0</v>
      </c>
      <c r="BH519" s="222">
        <f>IF(N519="sníž. přenesená",J519,0)</f>
        <v>0</v>
      </c>
      <c r="BI519" s="222">
        <f>IF(N519="nulová",J519,0)</f>
        <v>0</v>
      </c>
      <c r="BJ519" s="20" t="s">
        <v>89</v>
      </c>
      <c r="BK519" s="222">
        <f>ROUND(I519*H519,2)</f>
        <v>0</v>
      </c>
      <c r="BL519" s="20" t="s">
        <v>140</v>
      </c>
      <c r="BM519" s="221" t="s">
        <v>655</v>
      </c>
    </row>
    <row r="520" s="2" customFormat="1">
      <c r="A520" s="42"/>
      <c r="B520" s="43"/>
      <c r="C520" s="44"/>
      <c r="D520" s="223" t="s">
        <v>142</v>
      </c>
      <c r="E520" s="44"/>
      <c r="F520" s="224" t="s">
        <v>656</v>
      </c>
      <c r="G520" s="44"/>
      <c r="H520" s="44"/>
      <c r="I520" s="225"/>
      <c r="J520" s="44"/>
      <c r="K520" s="44"/>
      <c r="L520" s="48"/>
      <c r="M520" s="226"/>
      <c r="N520" s="227"/>
      <c r="O520" s="88"/>
      <c r="P520" s="88"/>
      <c r="Q520" s="88"/>
      <c r="R520" s="88"/>
      <c r="S520" s="88"/>
      <c r="T520" s="89"/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T520" s="20" t="s">
        <v>142</v>
      </c>
      <c r="AU520" s="20" t="s">
        <v>156</v>
      </c>
    </row>
    <row r="521" s="2" customFormat="1">
      <c r="A521" s="42"/>
      <c r="B521" s="43"/>
      <c r="C521" s="44"/>
      <c r="D521" s="228" t="s">
        <v>144</v>
      </c>
      <c r="E521" s="44"/>
      <c r="F521" s="229" t="s">
        <v>657</v>
      </c>
      <c r="G521" s="44"/>
      <c r="H521" s="44"/>
      <c r="I521" s="225"/>
      <c r="J521" s="44"/>
      <c r="K521" s="44"/>
      <c r="L521" s="48"/>
      <c r="M521" s="226"/>
      <c r="N521" s="227"/>
      <c r="O521" s="88"/>
      <c r="P521" s="88"/>
      <c r="Q521" s="88"/>
      <c r="R521" s="88"/>
      <c r="S521" s="88"/>
      <c r="T521" s="89"/>
      <c r="U521" s="42"/>
      <c r="V521" s="42"/>
      <c r="W521" s="42"/>
      <c r="X521" s="42"/>
      <c r="Y521" s="42"/>
      <c r="Z521" s="42"/>
      <c r="AA521" s="42"/>
      <c r="AB521" s="42"/>
      <c r="AC521" s="42"/>
      <c r="AD521" s="42"/>
      <c r="AE521" s="42"/>
      <c r="AT521" s="20" t="s">
        <v>144</v>
      </c>
      <c r="AU521" s="20" t="s">
        <v>156</v>
      </c>
    </row>
    <row r="522" s="13" customFormat="1">
      <c r="A522" s="13"/>
      <c r="B522" s="230"/>
      <c r="C522" s="231"/>
      <c r="D522" s="223" t="s">
        <v>146</v>
      </c>
      <c r="E522" s="232" t="s">
        <v>42</v>
      </c>
      <c r="F522" s="233" t="s">
        <v>637</v>
      </c>
      <c r="G522" s="231"/>
      <c r="H522" s="232" t="s">
        <v>42</v>
      </c>
      <c r="I522" s="234"/>
      <c r="J522" s="231"/>
      <c r="K522" s="231"/>
      <c r="L522" s="235"/>
      <c r="M522" s="236"/>
      <c r="N522" s="237"/>
      <c r="O522" s="237"/>
      <c r="P522" s="237"/>
      <c r="Q522" s="237"/>
      <c r="R522" s="237"/>
      <c r="S522" s="237"/>
      <c r="T522" s="23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9" t="s">
        <v>146</v>
      </c>
      <c r="AU522" s="239" t="s">
        <v>156</v>
      </c>
      <c r="AV522" s="13" t="s">
        <v>89</v>
      </c>
      <c r="AW522" s="13" t="s">
        <v>40</v>
      </c>
      <c r="AX522" s="13" t="s">
        <v>81</v>
      </c>
      <c r="AY522" s="239" t="s">
        <v>132</v>
      </c>
    </row>
    <row r="523" s="14" customFormat="1">
      <c r="A523" s="14"/>
      <c r="B523" s="240"/>
      <c r="C523" s="241"/>
      <c r="D523" s="223" t="s">
        <v>146</v>
      </c>
      <c r="E523" s="242" t="s">
        <v>42</v>
      </c>
      <c r="F523" s="243" t="s">
        <v>651</v>
      </c>
      <c r="G523" s="241"/>
      <c r="H523" s="244">
        <v>38.299999999999997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0" t="s">
        <v>146</v>
      </c>
      <c r="AU523" s="250" t="s">
        <v>156</v>
      </c>
      <c r="AV523" s="14" t="s">
        <v>92</v>
      </c>
      <c r="AW523" s="14" t="s">
        <v>40</v>
      </c>
      <c r="AX523" s="14" t="s">
        <v>89</v>
      </c>
      <c r="AY523" s="250" t="s">
        <v>132</v>
      </c>
    </row>
    <row r="524" s="12" customFormat="1" ht="20.88" customHeight="1">
      <c r="A524" s="12"/>
      <c r="B524" s="194"/>
      <c r="C524" s="195"/>
      <c r="D524" s="196" t="s">
        <v>80</v>
      </c>
      <c r="E524" s="208" t="s">
        <v>658</v>
      </c>
      <c r="F524" s="208" t="s">
        <v>659</v>
      </c>
      <c r="G524" s="195"/>
      <c r="H524" s="195"/>
      <c r="I524" s="198"/>
      <c r="J524" s="209">
        <f>BK524</f>
        <v>0</v>
      </c>
      <c r="K524" s="195"/>
      <c r="L524" s="200"/>
      <c r="M524" s="201"/>
      <c r="N524" s="202"/>
      <c r="O524" s="202"/>
      <c r="P524" s="203">
        <f>SUM(P525:P814)</f>
        <v>0</v>
      </c>
      <c r="Q524" s="202"/>
      <c r="R524" s="203">
        <f>SUM(R525:R814)</f>
        <v>0.047904000000000002</v>
      </c>
      <c r="S524" s="202"/>
      <c r="T524" s="204">
        <f>SUM(T525:T814)</f>
        <v>671.91567999999984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05" t="s">
        <v>89</v>
      </c>
      <c r="AT524" s="206" t="s">
        <v>80</v>
      </c>
      <c r="AU524" s="206" t="s">
        <v>92</v>
      </c>
      <c r="AY524" s="205" t="s">
        <v>132</v>
      </c>
      <c r="BK524" s="207">
        <f>SUM(BK525:BK814)</f>
        <v>0</v>
      </c>
    </row>
    <row r="525" s="2" customFormat="1" ht="24.15" customHeight="1">
      <c r="A525" s="42"/>
      <c r="B525" s="43"/>
      <c r="C525" s="210" t="s">
        <v>660</v>
      </c>
      <c r="D525" s="210" t="s">
        <v>135</v>
      </c>
      <c r="E525" s="211" t="s">
        <v>661</v>
      </c>
      <c r="F525" s="212" t="s">
        <v>662</v>
      </c>
      <c r="G525" s="213" t="s">
        <v>311</v>
      </c>
      <c r="H525" s="214">
        <v>28.5</v>
      </c>
      <c r="I525" s="215"/>
      <c r="J525" s="216">
        <f>ROUND(I525*H525,2)</f>
        <v>0</v>
      </c>
      <c r="K525" s="212" t="s">
        <v>139</v>
      </c>
      <c r="L525" s="48"/>
      <c r="M525" s="217" t="s">
        <v>42</v>
      </c>
      <c r="N525" s="218" t="s">
        <v>52</v>
      </c>
      <c r="O525" s="88"/>
      <c r="P525" s="219">
        <f>O525*H525</f>
        <v>0</v>
      </c>
      <c r="Q525" s="219">
        <v>0</v>
      </c>
      <c r="R525" s="219">
        <f>Q525*H525</f>
        <v>0</v>
      </c>
      <c r="S525" s="219">
        <v>0</v>
      </c>
      <c r="T525" s="220">
        <f>S525*H525</f>
        <v>0</v>
      </c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R525" s="221" t="s">
        <v>140</v>
      </c>
      <c r="AT525" s="221" t="s">
        <v>135</v>
      </c>
      <c r="AU525" s="221" t="s">
        <v>156</v>
      </c>
      <c r="AY525" s="20" t="s">
        <v>132</v>
      </c>
      <c r="BE525" s="222">
        <f>IF(N525="základní",J525,0)</f>
        <v>0</v>
      </c>
      <c r="BF525" s="222">
        <f>IF(N525="snížená",J525,0)</f>
        <v>0</v>
      </c>
      <c r="BG525" s="222">
        <f>IF(N525="zákl. přenesená",J525,0)</f>
        <v>0</v>
      </c>
      <c r="BH525" s="222">
        <f>IF(N525="sníž. přenesená",J525,0)</f>
        <v>0</v>
      </c>
      <c r="BI525" s="222">
        <f>IF(N525="nulová",J525,0)</f>
        <v>0</v>
      </c>
      <c r="BJ525" s="20" t="s">
        <v>89</v>
      </c>
      <c r="BK525" s="222">
        <f>ROUND(I525*H525,2)</f>
        <v>0</v>
      </c>
      <c r="BL525" s="20" t="s">
        <v>140</v>
      </c>
      <c r="BM525" s="221" t="s">
        <v>663</v>
      </c>
    </row>
    <row r="526" s="2" customFormat="1">
      <c r="A526" s="42"/>
      <c r="B526" s="43"/>
      <c r="C526" s="44"/>
      <c r="D526" s="223" t="s">
        <v>142</v>
      </c>
      <c r="E526" s="44"/>
      <c r="F526" s="224" t="s">
        <v>664</v>
      </c>
      <c r="G526" s="44"/>
      <c r="H526" s="44"/>
      <c r="I526" s="225"/>
      <c r="J526" s="44"/>
      <c r="K526" s="44"/>
      <c r="L526" s="48"/>
      <c r="M526" s="226"/>
      <c r="N526" s="227"/>
      <c r="O526" s="88"/>
      <c r="P526" s="88"/>
      <c r="Q526" s="88"/>
      <c r="R526" s="88"/>
      <c r="S526" s="88"/>
      <c r="T526" s="89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T526" s="20" t="s">
        <v>142</v>
      </c>
      <c r="AU526" s="20" t="s">
        <v>156</v>
      </c>
    </row>
    <row r="527" s="2" customFormat="1">
      <c r="A527" s="42"/>
      <c r="B527" s="43"/>
      <c r="C527" s="44"/>
      <c r="D527" s="228" t="s">
        <v>144</v>
      </c>
      <c r="E527" s="44"/>
      <c r="F527" s="229" t="s">
        <v>665</v>
      </c>
      <c r="G527" s="44"/>
      <c r="H527" s="44"/>
      <c r="I527" s="225"/>
      <c r="J527" s="44"/>
      <c r="K527" s="44"/>
      <c r="L527" s="48"/>
      <c r="M527" s="226"/>
      <c r="N527" s="227"/>
      <c r="O527" s="88"/>
      <c r="P527" s="88"/>
      <c r="Q527" s="88"/>
      <c r="R527" s="88"/>
      <c r="S527" s="88"/>
      <c r="T527" s="89"/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T527" s="20" t="s">
        <v>144</v>
      </c>
      <c r="AU527" s="20" t="s">
        <v>156</v>
      </c>
    </row>
    <row r="528" s="13" customFormat="1">
      <c r="A528" s="13"/>
      <c r="B528" s="230"/>
      <c r="C528" s="231"/>
      <c r="D528" s="223" t="s">
        <v>146</v>
      </c>
      <c r="E528" s="232" t="s">
        <v>42</v>
      </c>
      <c r="F528" s="233" t="s">
        <v>315</v>
      </c>
      <c r="G528" s="231"/>
      <c r="H528" s="232" t="s">
        <v>42</v>
      </c>
      <c r="I528" s="234"/>
      <c r="J528" s="231"/>
      <c r="K528" s="231"/>
      <c r="L528" s="235"/>
      <c r="M528" s="236"/>
      <c r="N528" s="237"/>
      <c r="O528" s="237"/>
      <c r="P528" s="237"/>
      <c r="Q528" s="237"/>
      <c r="R528" s="237"/>
      <c r="S528" s="237"/>
      <c r="T528" s="23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9" t="s">
        <v>146</v>
      </c>
      <c r="AU528" s="239" t="s">
        <v>156</v>
      </c>
      <c r="AV528" s="13" t="s">
        <v>89</v>
      </c>
      <c r="AW528" s="13" t="s">
        <v>40</v>
      </c>
      <c r="AX528" s="13" t="s">
        <v>81</v>
      </c>
      <c r="AY528" s="239" t="s">
        <v>132</v>
      </c>
    </row>
    <row r="529" s="14" customFormat="1">
      <c r="A529" s="14"/>
      <c r="B529" s="240"/>
      <c r="C529" s="241"/>
      <c r="D529" s="223" t="s">
        <v>146</v>
      </c>
      <c r="E529" s="242" t="s">
        <v>42</v>
      </c>
      <c r="F529" s="243" t="s">
        <v>316</v>
      </c>
      <c r="G529" s="241"/>
      <c r="H529" s="244">
        <v>28.5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146</v>
      </c>
      <c r="AU529" s="250" t="s">
        <v>156</v>
      </c>
      <c r="AV529" s="14" t="s">
        <v>92</v>
      </c>
      <c r="AW529" s="14" t="s">
        <v>40</v>
      </c>
      <c r="AX529" s="14" t="s">
        <v>89</v>
      </c>
      <c r="AY529" s="250" t="s">
        <v>132</v>
      </c>
    </row>
    <row r="530" s="2" customFormat="1" ht="16.5" customHeight="1">
      <c r="A530" s="42"/>
      <c r="B530" s="43"/>
      <c r="C530" s="210" t="s">
        <v>666</v>
      </c>
      <c r="D530" s="210" t="s">
        <v>135</v>
      </c>
      <c r="E530" s="211" t="s">
        <v>667</v>
      </c>
      <c r="F530" s="212" t="s">
        <v>668</v>
      </c>
      <c r="G530" s="213" t="s">
        <v>311</v>
      </c>
      <c r="H530" s="214">
        <v>28.5</v>
      </c>
      <c r="I530" s="215"/>
      <c r="J530" s="216">
        <f>ROUND(I530*H530,2)</f>
        <v>0</v>
      </c>
      <c r="K530" s="212" t="s">
        <v>139</v>
      </c>
      <c r="L530" s="48"/>
      <c r="M530" s="217" t="s">
        <v>42</v>
      </c>
      <c r="N530" s="218" t="s">
        <v>52</v>
      </c>
      <c r="O530" s="88"/>
      <c r="P530" s="219">
        <f>O530*H530</f>
        <v>0</v>
      </c>
      <c r="Q530" s="219">
        <v>0</v>
      </c>
      <c r="R530" s="219">
        <f>Q530*H530</f>
        <v>0</v>
      </c>
      <c r="S530" s="219">
        <v>0</v>
      </c>
      <c r="T530" s="220">
        <f>S530*H530</f>
        <v>0</v>
      </c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R530" s="221" t="s">
        <v>140</v>
      </c>
      <c r="AT530" s="221" t="s">
        <v>135</v>
      </c>
      <c r="AU530" s="221" t="s">
        <v>156</v>
      </c>
      <c r="AY530" s="20" t="s">
        <v>132</v>
      </c>
      <c r="BE530" s="222">
        <f>IF(N530="základní",J530,0)</f>
        <v>0</v>
      </c>
      <c r="BF530" s="222">
        <f>IF(N530="snížená",J530,0)</f>
        <v>0</v>
      </c>
      <c r="BG530" s="222">
        <f>IF(N530="zákl. přenesená",J530,0)</f>
        <v>0</v>
      </c>
      <c r="BH530" s="222">
        <f>IF(N530="sníž. přenesená",J530,0)</f>
        <v>0</v>
      </c>
      <c r="BI530" s="222">
        <f>IF(N530="nulová",J530,0)</f>
        <v>0</v>
      </c>
      <c r="BJ530" s="20" t="s">
        <v>89</v>
      </c>
      <c r="BK530" s="222">
        <f>ROUND(I530*H530,2)</f>
        <v>0</v>
      </c>
      <c r="BL530" s="20" t="s">
        <v>140</v>
      </c>
      <c r="BM530" s="221" t="s">
        <v>669</v>
      </c>
    </row>
    <row r="531" s="2" customFormat="1">
      <c r="A531" s="42"/>
      <c r="B531" s="43"/>
      <c r="C531" s="44"/>
      <c r="D531" s="223" t="s">
        <v>142</v>
      </c>
      <c r="E531" s="44"/>
      <c r="F531" s="224" t="s">
        <v>670</v>
      </c>
      <c r="G531" s="44"/>
      <c r="H531" s="44"/>
      <c r="I531" s="225"/>
      <c r="J531" s="44"/>
      <c r="K531" s="44"/>
      <c r="L531" s="48"/>
      <c r="M531" s="226"/>
      <c r="N531" s="227"/>
      <c r="O531" s="88"/>
      <c r="P531" s="88"/>
      <c r="Q531" s="88"/>
      <c r="R531" s="88"/>
      <c r="S531" s="88"/>
      <c r="T531" s="89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T531" s="20" t="s">
        <v>142</v>
      </c>
      <c r="AU531" s="20" t="s">
        <v>156</v>
      </c>
    </row>
    <row r="532" s="2" customFormat="1">
      <c r="A532" s="42"/>
      <c r="B532" s="43"/>
      <c r="C532" s="44"/>
      <c r="D532" s="228" t="s">
        <v>144</v>
      </c>
      <c r="E532" s="44"/>
      <c r="F532" s="229" t="s">
        <v>671</v>
      </c>
      <c r="G532" s="44"/>
      <c r="H532" s="44"/>
      <c r="I532" s="225"/>
      <c r="J532" s="44"/>
      <c r="K532" s="44"/>
      <c r="L532" s="48"/>
      <c r="M532" s="226"/>
      <c r="N532" s="227"/>
      <c r="O532" s="88"/>
      <c r="P532" s="88"/>
      <c r="Q532" s="88"/>
      <c r="R532" s="88"/>
      <c r="S532" s="88"/>
      <c r="T532" s="89"/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T532" s="20" t="s">
        <v>144</v>
      </c>
      <c r="AU532" s="20" t="s">
        <v>156</v>
      </c>
    </row>
    <row r="533" s="13" customFormat="1">
      <c r="A533" s="13"/>
      <c r="B533" s="230"/>
      <c r="C533" s="231"/>
      <c r="D533" s="223" t="s">
        <v>146</v>
      </c>
      <c r="E533" s="232" t="s">
        <v>42</v>
      </c>
      <c r="F533" s="233" t="s">
        <v>315</v>
      </c>
      <c r="G533" s="231"/>
      <c r="H533" s="232" t="s">
        <v>42</v>
      </c>
      <c r="I533" s="234"/>
      <c r="J533" s="231"/>
      <c r="K533" s="231"/>
      <c r="L533" s="235"/>
      <c r="M533" s="236"/>
      <c r="N533" s="237"/>
      <c r="O533" s="237"/>
      <c r="P533" s="237"/>
      <c r="Q533" s="237"/>
      <c r="R533" s="237"/>
      <c r="S533" s="237"/>
      <c r="T533" s="23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9" t="s">
        <v>146</v>
      </c>
      <c r="AU533" s="239" t="s">
        <v>156</v>
      </c>
      <c r="AV533" s="13" t="s">
        <v>89</v>
      </c>
      <c r="AW533" s="13" t="s">
        <v>40</v>
      </c>
      <c r="AX533" s="13" t="s">
        <v>81</v>
      </c>
      <c r="AY533" s="239" t="s">
        <v>132</v>
      </c>
    </row>
    <row r="534" s="14" customFormat="1">
      <c r="A534" s="14"/>
      <c r="B534" s="240"/>
      <c r="C534" s="241"/>
      <c r="D534" s="223" t="s">
        <v>146</v>
      </c>
      <c r="E534" s="242" t="s">
        <v>42</v>
      </c>
      <c r="F534" s="243" t="s">
        <v>316</v>
      </c>
      <c r="G534" s="241"/>
      <c r="H534" s="244">
        <v>28.5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0" t="s">
        <v>146</v>
      </c>
      <c r="AU534" s="250" t="s">
        <v>156</v>
      </c>
      <c r="AV534" s="14" t="s">
        <v>92</v>
      </c>
      <c r="AW534" s="14" t="s">
        <v>40</v>
      </c>
      <c r="AX534" s="14" t="s">
        <v>89</v>
      </c>
      <c r="AY534" s="250" t="s">
        <v>132</v>
      </c>
    </row>
    <row r="535" s="2" customFormat="1" ht="24.15" customHeight="1">
      <c r="A535" s="42"/>
      <c r="B535" s="43"/>
      <c r="C535" s="210" t="s">
        <v>468</v>
      </c>
      <c r="D535" s="210" t="s">
        <v>135</v>
      </c>
      <c r="E535" s="211" t="s">
        <v>672</v>
      </c>
      <c r="F535" s="212" t="s">
        <v>673</v>
      </c>
      <c r="G535" s="213" t="s">
        <v>189</v>
      </c>
      <c r="H535" s="214">
        <v>1596.8</v>
      </c>
      <c r="I535" s="215"/>
      <c r="J535" s="216">
        <f>ROUND(I535*H535,2)</f>
        <v>0</v>
      </c>
      <c r="K535" s="212" t="s">
        <v>139</v>
      </c>
      <c r="L535" s="48"/>
      <c r="M535" s="217" t="s">
        <v>42</v>
      </c>
      <c r="N535" s="218" t="s">
        <v>52</v>
      </c>
      <c r="O535" s="88"/>
      <c r="P535" s="219">
        <f>O535*H535</f>
        <v>0</v>
      </c>
      <c r="Q535" s="219">
        <v>3.0000000000000001E-05</v>
      </c>
      <c r="R535" s="219">
        <f>Q535*H535</f>
        <v>0.047904000000000002</v>
      </c>
      <c r="S535" s="219">
        <v>0.23000000000000001</v>
      </c>
      <c r="T535" s="220">
        <f>S535*H535</f>
        <v>367.26400000000001</v>
      </c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R535" s="221" t="s">
        <v>140</v>
      </c>
      <c r="AT535" s="221" t="s">
        <v>135</v>
      </c>
      <c r="AU535" s="221" t="s">
        <v>156</v>
      </c>
      <c r="AY535" s="20" t="s">
        <v>132</v>
      </c>
      <c r="BE535" s="222">
        <f>IF(N535="základní",J535,0)</f>
        <v>0</v>
      </c>
      <c r="BF535" s="222">
        <f>IF(N535="snížená",J535,0)</f>
        <v>0</v>
      </c>
      <c r="BG535" s="222">
        <f>IF(N535="zákl. přenesená",J535,0)</f>
        <v>0</v>
      </c>
      <c r="BH535" s="222">
        <f>IF(N535="sníž. přenesená",J535,0)</f>
        <v>0</v>
      </c>
      <c r="BI535" s="222">
        <f>IF(N535="nulová",J535,0)</f>
        <v>0</v>
      </c>
      <c r="BJ535" s="20" t="s">
        <v>89</v>
      </c>
      <c r="BK535" s="222">
        <f>ROUND(I535*H535,2)</f>
        <v>0</v>
      </c>
      <c r="BL535" s="20" t="s">
        <v>140</v>
      </c>
      <c r="BM535" s="221" t="s">
        <v>674</v>
      </c>
    </row>
    <row r="536" s="2" customFormat="1">
      <c r="A536" s="42"/>
      <c r="B536" s="43"/>
      <c r="C536" s="44"/>
      <c r="D536" s="223" t="s">
        <v>142</v>
      </c>
      <c r="E536" s="44"/>
      <c r="F536" s="224" t="s">
        <v>675</v>
      </c>
      <c r="G536" s="44"/>
      <c r="H536" s="44"/>
      <c r="I536" s="225"/>
      <c r="J536" s="44"/>
      <c r="K536" s="44"/>
      <c r="L536" s="48"/>
      <c r="M536" s="226"/>
      <c r="N536" s="227"/>
      <c r="O536" s="88"/>
      <c r="P536" s="88"/>
      <c r="Q536" s="88"/>
      <c r="R536" s="88"/>
      <c r="S536" s="88"/>
      <c r="T536" s="89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T536" s="20" t="s">
        <v>142</v>
      </c>
      <c r="AU536" s="20" t="s">
        <v>156</v>
      </c>
    </row>
    <row r="537" s="2" customFormat="1">
      <c r="A537" s="42"/>
      <c r="B537" s="43"/>
      <c r="C537" s="44"/>
      <c r="D537" s="228" t="s">
        <v>144</v>
      </c>
      <c r="E537" s="44"/>
      <c r="F537" s="229" t="s">
        <v>676</v>
      </c>
      <c r="G537" s="44"/>
      <c r="H537" s="44"/>
      <c r="I537" s="225"/>
      <c r="J537" s="44"/>
      <c r="K537" s="44"/>
      <c r="L537" s="48"/>
      <c r="M537" s="226"/>
      <c r="N537" s="227"/>
      <c r="O537" s="88"/>
      <c r="P537" s="88"/>
      <c r="Q537" s="88"/>
      <c r="R537" s="88"/>
      <c r="S537" s="88"/>
      <c r="T537" s="89"/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T537" s="20" t="s">
        <v>144</v>
      </c>
      <c r="AU537" s="20" t="s">
        <v>156</v>
      </c>
    </row>
    <row r="538" s="13" customFormat="1">
      <c r="A538" s="13"/>
      <c r="B538" s="230"/>
      <c r="C538" s="231"/>
      <c r="D538" s="223" t="s">
        <v>146</v>
      </c>
      <c r="E538" s="232" t="s">
        <v>42</v>
      </c>
      <c r="F538" s="233" t="s">
        <v>323</v>
      </c>
      <c r="G538" s="231"/>
      <c r="H538" s="232" t="s">
        <v>42</v>
      </c>
      <c r="I538" s="234"/>
      <c r="J538" s="231"/>
      <c r="K538" s="231"/>
      <c r="L538" s="235"/>
      <c r="M538" s="236"/>
      <c r="N538" s="237"/>
      <c r="O538" s="237"/>
      <c r="P538" s="237"/>
      <c r="Q538" s="237"/>
      <c r="R538" s="237"/>
      <c r="S538" s="237"/>
      <c r="T538" s="23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9" t="s">
        <v>146</v>
      </c>
      <c r="AU538" s="239" t="s">
        <v>156</v>
      </c>
      <c r="AV538" s="13" t="s">
        <v>89</v>
      </c>
      <c r="AW538" s="13" t="s">
        <v>40</v>
      </c>
      <c r="AX538" s="13" t="s">
        <v>81</v>
      </c>
      <c r="AY538" s="239" t="s">
        <v>132</v>
      </c>
    </row>
    <row r="539" s="14" customFormat="1">
      <c r="A539" s="14"/>
      <c r="B539" s="240"/>
      <c r="C539" s="241"/>
      <c r="D539" s="223" t="s">
        <v>146</v>
      </c>
      <c r="E539" s="242" t="s">
        <v>42</v>
      </c>
      <c r="F539" s="243" t="s">
        <v>324</v>
      </c>
      <c r="G539" s="241"/>
      <c r="H539" s="244">
        <v>996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0" t="s">
        <v>146</v>
      </c>
      <c r="AU539" s="250" t="s">
        <v>156</v>
      </c>
      <c r="AV539" s="14" t="s">
        <v>92</v>
      </c>
      <c r="AW539" s="14" t="s">
        <v>40</v>
      </c>
      <c r="AX539" s="14" t="s">
        <v>81</v>
      </c>
      <c r="AY539" s="250" t="s">
        <v>132</v>
      </c>
    </row>
    <row r="540" s="13" customFormat="1">
      <c r="A540" s="13"/>
      <c r="B540" s="230"/>
      <c r="C540" s="231"/>
      <c r="D540" s="223" t="s">
        <v>146</v>
      </c>
      <c r="E540" s="232" t="s">
        <v>42</v>
      </c>
      <c r="F540" s="233" t="s">
        <v>677</v>
      </c>
      <c r="G540" s="231"/>
      <c r="H540" s="232" t="s">
        <v>42</v>
      </c>
      <c r="I540" s="234"/>
      <c r="J540" s="231"/>
      <c r="K540" s="231"/>
      <c r="L540" s="235"/>
      <c r="M540" s="236"/>
      <c r="N540" s="237"/>
      <c r="O540" s="237"/>
      <c r="P540" s="237"/>
      <c r="Q540" s="237"/>
      <c r="R540" s="237"/>
      <c r="S540" s="237"/>
      <c r="T540" s="23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9" t="s">
        <v>146</v>
      </c>
      <c r="AU540" s="239" t="s">
        <v>156</v>
      </c>
      <c r="AV540" s="13" t="s">
        <v>89</v>
      </c>
      <c r="AW540" s="13" t="s">
        <v>40</v>
      </c>
      <c r="AX540" s="13" t="s">
        <v>81</v>
      </c>
      <c r="AY540" s="239" t="s">
        <v>132</v>
      </c>
    </row>
    <row r="541" s="14" customFormat="1">
      <c r="A541" s="14"/>
      <c r="B541" s="240"/>
      <c r="C541" s="241"/>
      <c r="D541" s="223" t="s">
        <v>146</v>
      </c>
      <c r="E541" s="242" t="s">
        <v>42</v>
      </c>
      <c r="F541" s="243" t="s">
        <v>678</v>
      </c>
      <c r="G541" s="241"/>
      <c r="H541" s="244">
        <v>540.79999999999995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146</v>
      </c>
      <c r="AU541" s="250" t="s">
        <v>156</v>
      </c>
      <c r="AV541" s="14" t="s">
        <v>92</v>
      </c>
      <c r="AW541" s="14" t="s">
        <v>40</v>
      </c>
      <c r="AX541" s="14" t="s">
        <v>81</v>
      </c>
      <c r="AY541" s="250" t="s">
        <v>132</v>
      </c>
    </row>
    <row r="542" s="13" customFormat="1">
      <c r="A542" s="13"/>
      <c r="B542" s="230"/>
      <c r="C542" s="231"/>
      <c r="D542" s="223" t="s">
        <v>146</v>
      </c>
      <c r="E542" s="232" t="s">
        <v>42</v>
      </c>
      <c r="F542" s="233" t="s">
        <v>679</v>
      </c>
      <c r="G542" s="231"/>
      <c r="H542" s="232" t="s">
        <v>42</v>
      </c>
      <c r="I542" s="234"/>
      <c r="J542" s="231"/>
      <c r="K542" s="231"/>
      <c r="L542" s="235"/>
      <c r="M542" s="236"/>
      <c r="N542" s="237"/>
      <c r="O542" s="237"/>
      <c r="P542" s="237"/>
      <c r="Q542" s="237"/>
      <c r="R542" s="237"/>
      <c r="S542" s="237"/>
      <c r="T542" s="23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9" t="s">
        <v>146</v>
      </c>
      <c r="AU542" s="239" t="s">
        <v>156</v>
      </c>
      <c r="AV542" s="13" t="s">
        <v>89</v>
      </c>
      <c r="AW542" s="13" t="s">
        <v>40</v>
      </c>
      <c r="AX542" s="13" t="s">
        <v>81</v>
      </c>
      <c r="AY542" s="239" t="s">
        <v>132</v>
      </c>
    </row>
    <row r="543" s="14" customFormat="1">
      <c r="A543" s="14"/>
      <c r="B543" s="240"/>
      <c r="C543" s="241"/>
      <c r="D543" s="223" t="s">
        <v>146</v>
      </c>
      <c r="E543" s="242" t="s">
        <v>42</v>
      </c>
      <c r="F543" s="243" t="s">
        <v>291</v>
      </c>
      <c r="G543" s="241"/>
      <c r="H543" s="244">
        <v>60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0" t="s">
        <v>146</v>
      </c>
      <c r="AU543" s="250" t="s">
        <v>156</v>
      </c>
      <c r="AV543" s="14" t="s">
        <v>92</v>
      </c>
      <c r="AW543" s="14" t="s">
        <v>40</v>
      </c>
      <c r="AX543" s="14" t="s">
        <v>81</v>
      </c>
      <c r="AY543" s="250" t="s">
        <v>132</v>
      </c>
    </row>
    <row r="544" s="15" customFormat="1">
      <c r="A544" s="15"/>
      <c r="B544" s="251"/>
      <c r="C544" s="252"/>
      <c r="D544" s="223" t="s">
        <v>146</v>
      </c>
      <c r="E544" s="253" t="s">
        <v>42</v>
      </c>
      <c r="F544" s="254" t="s">
        <v>168</v>
      </c>
      <c r="G544" s="252"/>
      <c r="H544" s="255">
        <v>1596.8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1" t="s">
        <v>146</v>
      </c>
      <c r="AU544" s="261" t="s">
        <v>156</v>
      </c>
      <c r="AV544" s="15" t="s">
        <v>140</v>
      </c>
      <c r="AW544" s="15" t="s">
        <v>40</v>
      </c>
      <c r="AX544" s="15" t="s">
        <v>89</v>
      </c>
      <c r="AY544" s="261" t="s">
        <v>132</v>
      </c>
    </row>
    <row r="545" s="2" customFormat="1" ht="33" customHeight="1">
      <c r="A545" s="42"/>
      <c r="B545" s="43"/>
      <c r="C545" s="210" t="s">
        <v>680</v>
      </c>
      <c r="D545" s="210" t="s">
        <v>135</v>
      </c>
      <c r="E545" s="211" t="s">
        <v>681</v>
      </c>
      <c r="F545" s="212" t="s">
        <v>682</v>
      </c>
      <c r="G545" s="213" t="s">
        <v>189</v>
      </c>
      <c r="H545" s="214">
        <v>91</v>
      </c>
      <c r="I545" s="215"/>
      <c r="J545" s="216">
        <f>ROUND(I545*H545,2)</f>
        <v>0</v>
      </c>
      <c r="K545" s="212" t="s">
        <v>139</v>
      </c>
      <c r="L545" s="48"/>
      <c r="M545" s="217" t="s">
        <v>42</v>
      </c>
      <c r="N545" s="218" t="s">
        <v>52</v>
      </c>
      <c r="O545" s="88"/>
      <c r="P545" s="219">
        <f>O545*H545</f>
        <v>0</v>
      </c>
      <c r="Q545" s="219">
        <v>0</v>
      </c>
      <c r="R545" s="219">
        <f>Q545*H545</f>
        <v>0</v>
      </c>
      <c r="S545" s="219">
        <v>0.44</v>
      </c>
      <c r="T545" s="220">
        <f>S545*H545</f>
        <v>40.039999999999999</v>
      </c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R545" s="221" t="s">
        <v>140</v>
      </c>
      <c r="AT545" s="221" t="s">
        <v>135</v>
      </c>
      <c r="AU545" s="221" t="s">
        <v>156</v>
      </c>
      <c r="AY545" s="20" t="s">
        <v>132</v>
      </c>
      <c r="BE545" s="222">
        <f>IF(N545="základní",J545,0)</f>
        <v>0</v>
      </c>
      <c r="BF545" s="222">
        <f>IF(N545="snížená",J545,0)</f>
        <v>0</v>
      </c>
      <c r="BG545" s="222">
        <f>IF(N545="zákl. přenesená",J545,0)</f>
        <v>0</v>
      </c>
      <c r="BH545" s="222">
        <f>IF(N545="sníž. přenesená",J545,0)</f>
        <v>0</v>
      </c>
      <c r="BI545" s="222">
        <f>IF(N545="nulová",J545,0)</f>
        <v>0</v>
      </c>
      <c r="BJ545" s="20" t="s">
        <v>89</v>
      </c>
      <c r="BK545" s="222">
        <f>ROUND(I545*H545,2)</f>
        <v>0</v>
      </c>
      <c r="BL545" s="20" t="s">
        <v>140</v>
      </c>
      <c r="BM545" s="221" t="s">
        <v>683</v>
      </c>
    </row>
    <row r="546" s="2" customFormat="1">
      <c r="A546" s="42"/>
      <c r="B546" s="43"/>
      <c r="C546" s="44"/>
      <c r="D546" s="223" t="s">
        <v>142</v>
      </c>
      <c r="E546" s="44"/>
      <c r="F546" s="224" t="s">
        <v>684</v>
      </c>
      <c r="G546" s="44"/>
      <c r="H546" s="44"/>
      <c r="I546" s="225"/>
      <c r="J546" s="44"/>
      <c r="K546" s="44"/>
      <c r="L546" s="48"/>
      <c r="M546" s="226"/>
      <c r="N546" s="227"/>
      <c r="O546" s="88"/>
      <c r="P546" s="88"/>
      <c r="Q546" s="88"/>
      <c r="R546" s="88"/>
      <c r="S546" s="88"/>
      <c r="T546" s="89"/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T546" s="20" t="s">
        <v>142</v>
      </c>
      <c r="AU546" s="20" t="s">
        <v>156</v>
      </c>
    </row>
    <row r="547" s="2" customFormat="1">
      <c r="A547" s="42"/>
      <c r="B547" s="43"/>
      <c r="C547" s="44"/>
      <c r="D547" s="228" t="s">
        <v>144</v>
      </c>
      <c r="E547" s="44"/>
      <c r="F547" s="229" t="s">
        <v>685</v>
      </c>
      <c r="G547" s="44"/>
      <c r="H547" s="44"/>
      <c r="I547" s="225"/>
      <c r="J547" s="44"/>
      <c r="K547" s="44"/>
      <c r="L547" s="48"/>
      <c r="M547" s="226"/>
      <c r="N547" s="227"/>
      <c r="O547" s="88"/>
      <c r="P547" s="88"/>
      <c r="Q547" s="88"/>
      <c r="R547" s="88"/>
      <c r="S547" s="88"/>
      <c r="T547" s="89"/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T547" s="20" t="s">
        <v>144</v>
      </c>
      <c r="AU547" s="20" t="s">
        <v>156</v>
      </c>
    </row>
    <row r="548" s="13" customFormat="1">
      <c r="A548" s="13"/>
      <c r="B548" s="230"/>
      <c r="C548" s="231"/>
      <c r="D548" s="223" t="s">
        <v>146</v>
      </c>
      <c r="E548" s="232" t="s">
        <v>42</v>
      </c>
      <c r="F548" s="233" t="s">
        <v>686</v>
      </c>
      <c r="G548" s="231"/>
      <c r="H548" s="232" t="s">
        <v>42</v>
      </c>
      <c r="I548" s="234"/>
      <c r="J548" s="231"/>
      <c r="K548" s="231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146</v>
      </c>
      <c r="AU548" s="239" t="s">
        <v>156</v>
      </c>
      <c r="AV548" s="13" t="s">
        <v>89</v>
      </c>
      <c r="AW548" s="13" t="s">
        <v>40</v>
      </c>
      <c r="AX548" s="13" t="s">
        <v>81</v>
      </c>
      <c r="AY548" s="239" t="s">
        <v>132</v>
      </c>
    </row>
    <row r="549" s="14" customFormat="1">
      <c r="A549" s="14"/>
      <c r="B549" s="240"/>
      <c r="C549" s="241"/>
      <c r="D549" s="223" t="s">
        <v>146</v>
      </c>
      <c r="E549" s="242" t="s">
        <v>42</v>
      </c>
      <c r="F549" s="243" t="s">
        <v>275</v>
      </c>
      <c r="G549" s="241"/>
      <c r="H549" s="244">
        <v>91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146</v>
      </c>
      <c r="AU549" s="250" t="s">
        <v>156</v>
      </c>
      <c r="AV549" s="14" t="s">
        <v>92</v>
      </c>
      <c r="AW549" s="14" t="s">
        <v>40</v>
      </c>
      <c r="AX549" s="14" t="s">
        <v>81</v>
      </c>
      <c r="AY549" s="250" t="s">
        <v>132</v>
      </c>
    </row>
    <row r="550" s="15" customFormat="1">
      <c r="A550" s="15"/>
      <c r="B550" s="251"/>
      <c r="C550" s="252"/>
      <c r="D550" s="223" t="s">
        <v>146</v>
      </c>
      <c r="E550" s="253" t="s">
        <v>42</v>
      </c>
      <c r="F550" s="254" t="s">
        <v>168</v>
      </c>
      <c r="G550" s="252"/>
      <c r="H550" s="255">
        <v>91</v>
      </c>
      <c r="I550" s="256"/>
      <c r="J550" s="252"/>
      <c r="K550" s="252"/>
      <c r="L550" s="257"/>
      <c r="M550" s="258"/>
      <c r="N550" s="259"/>
      <c r="O550" s="259"/>
      <c r="P550" s="259"/>
      <c r="Q550" s="259"/>
      <c r="R550" s="259"/>
      <c r="S550" s="259"/>
      <c r="T550" s="260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61" t="s">
        <v>146</v>
      </c>
      <c r="AU550" s="261" t="s">
        <v>156</v>
      </c>
      <c r="AV550" s="15" t="s">
        <v>140</v>
      </c>
      <c r="AW550" s="15" t="s">
        <v>40</v>
      </c>
      <c r="AX550" s="15" t="s">
        <v>89</v>
      </c>
      <c r="AY550" s="261" t="s">
        <v>132</v>
      </c>
    </row>
    <row r="551" s="2" customFormat="1" ht="24.15" customHeight="1">
      <c r="A551" s="42"/>
      <c r="B551" s="43"/>
      <c r="C551" s="210" t="s">
        <v>687</v>
      </c>
      <c r="D551" s="210" t="s">
        <v>135</v>
      </c>
      <c r="E551" s="211" t="s">
        <v>688</v>
      </c>
      <c r="F551" s="212" t="s">
        <v>689</v>
      </c>
      <c r="G551" s="213" t="s">
        <v>189</v>
      </c>
      <c r="H551" s="214">
        <v>535.79999999999995</v>
      </c>
      <c r="I551" s="215"/>
      <c r="J551" s="216">
        <f>ROUND(I551*H551,2)</f>
        <v>0</v>
      </c>
      <c r="K551" s="212" t="s">
        <v>139</v>
      </c>
      <c r="L551" s="48"/>
      <c r="M551" s="217" t="s">
        <v>42</v>
      </c>
      <c r="N551" s="218" t="s">
        <v>52</v>
      </c>
      <c r="O551" s="88"/>
      <c r="P551" s="219">
        <f>O551*H551</f>
        <v>0</v>
      </c>
      <c r="Q551" s="219">
        <v>0</v>
      </c>
      <c r="R551" s="219">
        <f>Q551*H551</f>
        <v>0</v>
      </c>
      <c r="S551" s="219">
        <v>0.28999999999999998</v>
      </c>
      <c r="T551" s="220">
        <f>S551*H551</f>
        <v>155.38199999999998</v>
      </c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R551" s="221" t="s">
        <v>140</v>
      </c>
      <c r="AT551" s="221" t="s">
        <v>135</v>
      </c>
      <c r="AU551" s="221" t="s">
        <v>156</v>
      </c>
      <c r="AY551" s="20" t="s">
        <v>132</v>
      </c>
      <c r="BE551" s="222">
        <f>IF(N551="základní",J551,0)</f>
        <v>0</v>
      </c>
      <c r="BF551" s="222">
        <f>IF(N551="snížená",J551,0)</f>
        <v>0</v>
      </c>
      <c r="BG551" s="222">
        <f>IF(N551="zákl. přenesená",J551,0)</f>
        <v>0</v>
      </c>
      <c r="BH551" s="222">
        <f>IF(N551="sníž. přenesená",J551,0)</f>
        <v>0</v>
      </c>
      <c r="BI551" s="222">
        <f>IF(N551="nulová",J551,0)</f>
        <v>0</v>
      </c>
      <c r="BJ551" s="20" t="s">
        <v>89</v>
      </c>
      <c r="BK551" s="222">
        <f>ROUND(I551*H551,2)</f>
        <v>0</v>
      </c>
      <c r="BL551" s="20" t="s">
        <v>140</v>
      </c>
      <c r="BM551" s="221" t="s">
        <v>690</v>
      </c>
    </row>
    <row r="552" s="2" customFormat="1">
      <c r="A552" s="42"/>
      <c r="B552" s="43"/>
      <c r="C552" s="44"/>
      <c r="D552" s="223" t="s">
        <v>142</v>
      </c>
      <c r="E552" s="44"/>
      <c r="F552" s="224" t="s">
        <v>691</v>
      </c>
      <c r="G552" s="44"/>
      <c r="H552" s="44"/>
      <c r="I552" s="225"/>
      <c r="J552" s="44"/>
      <c r="K552" s="44"/>
      <c r="L552" s="48"/>
      <c r="M552" s="226"/>
      <c r="N552" s="227"/>
      <c r="O552" s="88"/>
      <c r="P552" s="88"/>
      <c r="Q552" s="88"/>
      <c r="R552" s="88"/>
      <c r="S552" s="88"/>
      <c r="T552" s="89"/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T552" s="20" t="s">
        <v>142</v>
      </c>
      <c r="AU552" s="20" t="s">
        <v>156</v>
      </c>
    </row>
    <row r="553" s="2" customFormat="1">
      <c r="A553" s="42"/>
      <c r="B553" s="43"/>
      <c r="C553" s="44"/>
      <c r="D553" s="228" t="s">
        <v>144</v>
      </c>
      <c r="E553" s="44"/>
      <c r="F553" s="229" t="s">
        <v>692</v>
      </c>
      <c r="G553" s="44"/>
      <c r="H553" s="44"/>
      <c r="I553" s="225"/>
      <c r="J553" s="44"/>
      <c r="K553" s="44"/>
      <c r="L553" s="48"/>
      <c r="M553" s="226"/>
      <c r="N553" s="227"/>
      <c r="O553" s="88"/>
      <c r="P553" s="88"/>
      <c r="Q553" s="88"/>
      <c r="R553" s="88"/>
      <c r="S553" s="88"/>
      <c r="T553" s="89"/>
      <c r="U553" s="42"/>
      <c r="V553" s="42"/>
      <c r="W553" s="42"/>
      <c r="X553" s="42"/>
      <c r="Y553" s="42"/>
      <c r="Z553" s="42"/>
      <c r="AA553" s="42"/>
      <c r="AB553" s="42"/>
      <c r="AC553" s="42"/>
      <c r="AD553" s="42"/>
      <c r="AE553" s="42"/>
      <c r="AT553" s="20" t="s">
        <v>144</v>
      </c>
      <c r="AU553" s="20" t="s">
        <v>156</v>
      </c>
    </row>
    <row r="554" s="13" customFormat="1">
      <c r="A554" s="13"/>
      <c r="B554" s="230"/>
      <c r="C554" s="231"/>
      <c r="D554" s="223" t="s">
        <v>146</v>
      </c>
      <c r="E554" s="232" t="s">
        <v>42</v>
      </c>
      <c r="F554" s="233" t="s">
        <v>693</v>
      </c>
      <c r="G554" s="231"/>
      <c r="H554" s="232" t="s">
        <v>42</v>
      </c>
      <c r="I554" s="234"/>
      <c r="J554" s="231"/>
      <c r="K554" s="231"/>
      <c r="L554" s="235"/>
      <c r="M554" s="236"/>
      <c r="N554" s="237"/>
      <c r="O554" s="237"/>
      <c r="P554" s="237"/>
      <c r="Q554" s="237"/>
      <c r="R554" s="237"/>
      <c r="S554" s="237"/>
      <c r="T554" s="23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9" t="s">
        <v>146</v>
      </c>
      <c r="AU554" s="239" t="s">
        <v>156</v>
      </c>
      <c r="AV554" s="13" t="s">
        <v>89</v>
      </c>
      <c r="AW554" s="13" t="s">
        <v>40</v>
      </c>
      <c r="AX554" s="13" t="s">
        <v>81</v>
      </c>
      <c r="AY554" s="239" t="s">
        <v>132</v>
      </c>
    </row>
    <row r="555" s="14" customFormat="1">
      <c r="A555" s="14"/>
      <c r="B555" s="240"/>
      <c r="C555" s="241"/>
      <c r="D555" s="223" t="s">
        <v>146</v>
      </c>
      <c r="E555" s="242" t="s">
        <v>42</v>
      </c>
      <c r="F555" s="243" t="s">
        <v>694</v>
      </c>
      <c r="G555" s="241"/>
      <c r="H555" s="244">
        <v>535.79999999999995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146</v>
      </c>
      <c r="AU555" s="250" t="s">
        <v>156</v>
      </c>
      <c r="AV555" s="14" t="s">
        <v>92</v>
      </c>
      <c r="AW555" s="14" t="s">
        <v>40</v>
      </c>
      <c r="AX555" s="14" t="s">
        <v>81</v>
      </c>
      <c r="AY555" s="250" t="s">
        <v>132</v>
      </c>
    </row>
    <row r="556" s="15" customFormat="1">
      <c r="A556" s="15"/>
      <c r="B556" s="251"/>
      <c r="C556" s="252"/>
      <c r="D556" s="223" t="s">
        <v>146</v>
      </c>
      <c r="E556" s="253" t="s">
        <v>42</v>
      </c>
      <c r="F556" s="254" t="s">
        <v>168</v>
      </c>
      <c r="G556" s="252"/>
      <c r="H556" s="255">
        <v>535.79999999999995</v>
      </c>
      <c r="I556" s="256"/>
      <c r="J556" s="252"/>
      <c r="K556" s="252"/>
      <c r="L556" s="257"/>
      <c r="M556" s="258"/>
      <c r="N556" s="259"/>
      <c r="O556" s="259"/>
      <c r="P556" s="259"/>
      <c r="Q556" s="259"/>
      <c r="R556" s="259"/>
      <c r="S556" s="259"/>
      <c r="T556" s="260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1" t="s">
        <v>146</v>
      </c>
      <c r="AU556" s="261" t="s">
        <v>156</v>
      </c>
      <c r="AV556" s="15" t="s">
        <v>140</v>
      </c>
      <c r="AW556" s="15" t="s">
        <v>40</v>
      </c>
      <c r="AX556" s="15" t="s">
        <v>89</v>
      </c>
      <c r="AY556" s="261" t="s">
        <v>132</v>
      </c>
    </row>
    <row r="557" s="2" customFormat="1" ht="21.75" customHeight="1">
      <c r="A557" s="42"/>
      <c r="B557" s="43"/>
      <c r="C557" s="210" t="s">
        <v>695</v>
      </c>
      <c r="D557" s="210" t="s">
        <v>135</v>
      </c>
      <c r="E557" s="211" t="s">
        <v>696</v>
      </c>
      <c r="F557" s="212" t="s">
        <v>697</v>
      </c>
      <c r="G557" s="213" t="s">
        <v>181</v>
      </c>
      <c r="H557" s="214">
        <v>562.68600000000004</v>
      </c>
      <c r="I557" s="215"/>
      <c r="J557" s="216">
        <f>ROUND(I557*H557,2)</f>
        <v>0</v>
      </c>
      <c r="K557" s="212" t="s">
        <v>139</v>
      </c>
      <c r="L557" s="48"/>
      <c r="M557" s="217" t="s">
        <v>42</v>
      </c>
      <c r="N557" s="218" t="s">
        <v>52</v>
      </c>
      <c r="O557" s="88"/>
      <c r="P557" s="219">
        <f>O557*H557</f>
        <v>0</v>
      </c>
      <c r="Q557" s="219">
        <v>0</v>
      </c>
      <c r="R557" s="219">
        <f>Q557*H557</f>
        <v>0</v>
      </c>
      <c r="S557" s="219">
        <v>0</v>
      </c>
      <c r="T557" s="220">
        <f>S557*H557</f>
        <v>0</v>
      </c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R557" s="221" t="s">
        <v>140</v>
      </c>
      <c r="AT557" s="221" t="s">
        <v>135</v>
      </c>
      <c r="AU557" s="221" t="s">
        <v>156</v>
      </c>
      <c r="AY557" s="20" t="s">
        <v>132</v>
      </c>
      <c r="BE557" s="222">
        <f>IF(N557="základní",J557,0)</f>
        <v>0</v>
      </c>
      <c r="BF557" s="222">
        <f>IF(N557="snížená",J557,0)</f>
        <v>0</v>
      </c>
      <c r="BG557" s="222">
        <f>IF(N557="zákl. přenesená",J557,0)</f>
        <v>0</v>
      </c>
      <c r="BH557" s="222">
        <f>IF(N557="sníž. přenesená",J557,0)</f>
        <v>0</v>
      </c>
      <c r="BI557" s="222">
        <f>IF(N557="nulová",J557,0)</f>
        <v>0</v>
      </c>
      <c r="BJ557" s="20" t="s">
        <v>89</v>
      </c>
      <c r="BK557" s="222">
        <f>ROUND(I557*H557,2)</f>
        <v>0</v>
      </c>
      <c r="BL557" s="20" t="s">
        <v>140</v>
      </c>
      <c r="BM557" s="221" t="s">
        <v>698</v>
      </c>
    </row>
    <row r="558" s="2" customFormat="1">
      <c r="A558" s="42"/>
      <c r="B558" s="43"/>
      <c r="C558" s="44"/>
      <c r="D558" s="223" t="s">
        <v>142</v>
      </c>
      <c r="E558" s="44"/>
      <c r="F558" s="224" t="s">
        <v>699</v>
      </c>
      <c r="G558" s="44"/>
      <c r="H558" s="44"/>
      <c r="I558" s="225"/>
      <c r="J558" s="44"/>
      <c r="K558" s="44"/>
      <c r="L558" s="48"/>
      <c r="M558" s="226"/>
      <c r="N558" s="227"/>
      <c r="O558" s="88"/>
      <c r="P558" s="88"/>
      <c r="Q558" s="88"/>
      <c r="R558" s="88"/>
      <c r="S558" s="88"/>
      <c r="T558" s="89"/>
      <c r="U558" s="42"/>
      <c r="V558" s="42"/>
      <c r="W558" s="42"/>
      <c r="X558" s="42"/>
      <c r="Y558" s="42"/>
      <c r="Z558" s="42"/>
      <c r="AA558" s="42"/>
      <c r="AB558" s="42"/>
      <c r="AC558" s="42"/>
      <c r="AD558" s="42"/>
      <c r="AE558" s="42"/>
      <c r="AT558" s="20" t="s">
        <v>142</v>
      </c>
      <c r="AU558" s="20" t="s">
        <v>156</v>
      </c>
    </row>
    <row r="559" s="2" customFormat="1">
      <c r="A559" s="42"/>
      <c r="B559" s="43"/>
      <c r="C559" s="44"/>
      <c r="D559" s="228" t="s">
        <v>144</v>
      </c>
      <c r="E559" s="44"/>
      <c r="F559" s="229" t="s">
        <v>700</v>
      </c>
      <c r="G559" s="44"/>
      <c r="H559" s="44"/>
      <c r="I559" s="225"/>
      <c r="J559" s="44"/>
      <c r="K559" s="44"/>
      <c r="L559" s="48"/>
      <c r="M559" s="226"/>
      <c r="N559" s="227"/>
      <c r="O559" s="88"/>
      <c r="P559" s="88"/>
      <c r="Q559" s="88"/>
      <c r="R559" s="88"/>
      <c r="S559" s="88"/>
      <c r="T559" s="89"/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T559" s="20" t="s">
        <v>144</v>
      </c>
      <c r="AU559" s="20" t="s">
        <v>156</v>
      </c>
    </row>
    <row r="560" s="13" customFormat="1">
      <c r="A560" s="13"/>
      <c r="B560" s="230"/>
      <c r="C560" s="231"/>
      <c r="D560" s="223" t="s">
        <v>146</v>
      </c>
      <c r="E560" s="232" t="s">
        <v>42</v>
      </c>
      <c r="F560" s="233" t="s">
        <v>323</v>
      </c>
      <c r="G560" s="231"/>
      <c r="H560" s="232" t="s">
        <v>42</v>
      </c>
      <c r="I560" s="234"/>
      <c r="J560" s="231"/>
      <c r="K560" s="231"/>
      <c r="L560" s="235"/>
      <c r="M560" s="236"/>
      <c r="N560" s="237"/>
      <c r="O560" s="237"/>
      <c r="P560" s="237"/>
      <c r="Q560" s="237"/>
      <c r="R560" s="237"/>
      <c r="S560" s="237"/>
      <c r="T560" s="23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9" t="s">
        <v>146</v>
      </c>
      <c r="AU560" s="239" t="s">
        <v>156</v>
      </c>
      <c r="AV560" s="13" t="s">
        <v>89</v>
      </c>
      <c r="AW560" s="13" t="s">
        <v>40</v>
      </c>
      <c r="AX560" s="13" t="s">
        <v>81</v>
      </c>
      <c r="AY560" s="239" t="s">
        <v>132</v>
      </c>
    </row>
    <row r="561" s="14" customFormat="1">
      <c r="A561" s="14"/>
      <c r="B561" s="240"/>
      <c r="C561" s="241"/>
      <c r="D561" s="223" t="s">
        <v>146</v>
      </c>
      <c r="E561" s="242" t="s">
        <v>42</v>
      </c>
      <c r="F561" s="243" t="s">
        <v>701</v>
      </c>
      <c r="G561" s="241"/>
      <c r="H561" s="244">
        <v>229.08000000000001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146</v>
      </c>
      <c r="AU561" s="250" t="s">
        <v>156</v>
      </c>
      <c r="AV561" s="14" t="s">
        <v>92</v>
      </c>
      <c r="AW561" s="14" t="s">
        <v>40</v>
      </c>
      <c r="AX561" s="14" t="s">
        <v>81</v>
      </c>
      <c r="AY561" s="250" t="s">
        <v>132</v>
      </c>
    </row>
    <row r="562" s="13" customFormat="1">
      <c r="A562" s="13"/>
      <c r="B562" s="230"/>
      <c r="C562" s="231"/>
      <c r="D562" s="223" t="s">
        <v>146</v>
      </c>
      <c r="E562" s="232" t="s">
        <v>42</v>
      </c>
      <c r="F562" s="233" t="s">
        <v>677</v>
      </c>
      <c r="G562" s="231"/>
      <c r="H562" s="232" t="s">
        <v>42</v>
      </c>
      <c r="I562" s="234"/>
      <c r="J562" s="231"/>
      <c r="K562" s="231"/>
      <c r="L562" s="235"/>
      <c r="M562" s="236"/>
      <c r="N562" s="237"/>
      <c r="O562" s="237"/>
      <c r="P562" s="237"/>
      <c r="Q562" s="237"/>
      <c r="R562" s="237"/>
      <c r="S562" s="237"/>
      <c r="T562" s="23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9" t="s">
        <v>146</v>
      </c>
      <c r="AU562" s="239" t="s">
        <v>156</v>
      </c>
      <c r="AV562" s="13" t="s">
        <v>89</v>
      </c>
      <c r="AW562" s="13" t="s">
        <v>40</v>
      </c>
      <c r="AX562" s="13" t="s">
        <v>81</v>
      </c>
      <c r="AY562" s="239" t="s">
        <v>132</v>
      </c>
    </row>
    <row r="563" s="14" customFormat="1">
      <c r="A563" s="14"/>
      <c r="B563" s="240"/>
      <c r="C563" s="241"/>
      <c r="D563" s="223" t="s">
        <v>146</v>
      </c>
      <c r="E563" s="242" t="s">
        <v>42</v>
      </c>
      <c r="F563" s="243" t="s">
        <v>702</v>
      </c>
      <c r="G563" s="241"/>
      <c r="H563" s="244">
        <v>124.384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146</v>
      </c>
      <c r="AU563" s="250" t="s">
        <v>156</v>
      </c>
      <c r="AV563" s="14" t="s">
        <v>92</v>
      </c>
      <c r="AW563" s="14" t="s">
        <v>40</v>
      </c>
      <c r="AX563" s="14" t="s">
        <v>81</v>
      </c>
      <c r="AY563" s="250" t="s">
        <v>132</v>
      </c>
    </row>
    <row r="564" s="13" customFormat="1">
      <c r="A564" s="13"/>
      <c r="B564" s="230"/>
      <c r="C564" s="231"/>
      <c r="D564" s="223" t="s">
        <v>146</v>
      </c>
      <c r="E564" s="232" t="s">
        <v>42</v>
      </c>
      <c r="F564" s="233" t="s">
        <v>693</v>
      </c>
      <c r="G564" s="231"/>
      <c r="H564" s="232" t="s">
        <v>42</v>
      </c>
      <c r="I564" s="234"/>
      <c r="J564" s="231"/>
      <c r="K564" s="231"/>
      <c r="L564" s="235"/>
      <c r="M564" s="236"/>
      <c r="N564" s="237"/>
      <c r="O564" s="237"/>
      <c r="P564" s="237"/>
      <c r="Q564" s="237"/>
      <c r="R564" s="237"/>
      <c r="S564" s="237"/>
      <c r="T564" s="23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9" t="s">
        <v>146</v>
      </c>
      <c r="AU564" s="239" t="s">
        <v>156</v>
      </c>
      <c r="AV564" s="13" t="s">
        <v>89</v>
      </c>
      <c r="AW564" s="13" t="s">
        <v>40</v>
      </c>
      <c r="AX564" s="13" t="s">
        <v>81</v>
      </c>
      <c r="AY564" s="239" t="s">
        <v>132</v>
      </c>
    </row>
    <row r="565" s="14" customFormat="1">
      <c r="A565" s="14"/>
      <c r="B565" s="240"/>
      <c r="C565" s="241"/>
      <c r="D565" s="223" t="s">
        <v>146</v>
      </c>
      <c r="E565" s="242" t="s">
        <v>42</v>
      </c>
      <c r="F565" s="243" t="s">
        <v>703</v>
      </c>
      <c r="G565" s="241"/>
      <c r="H565" s="244">
        <v>155.38200000000001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0" t="s">
        <v>146</v>
      </c>
      <c r="AU565" s="250" t="s">
        <v>156</v>
      </c>
      <c r="AV565" s="14" t="s">
        <v>92</v>
      </c>
      <c r="AW565" s="14" t="s">
        <v>40</v>
      </c>
      <c r="AX565" s="14" t="s">
        <v>81</v>
      </c>
      <c r="AY565" s="250" t="s">
        <v>132</v>
      </c>
    </row>
    <row r="566" s="13" customFormat="1">
      <c r="A566" s="13"/>
      <c r="B566" s="230"/>
      <c r="C566" s="231"/>
      <c r="D566" s="223" t="s">
        <v>146</v>
      </c>
      <c r="E566" s="232" t="s">
        <v>42</v>
      </c>
      <c r="F566" s="233" t="s">
        <v>686</v>
      </c>
      <c r="G566" s="231"/>
      <c r="H566" s="232" t="s">
        <v>42</v>
      </c>
      <c r="I566" s="234"/>
      <c r="J566" s="231"/>
      <c r="K566" s="231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146</v>
      </c>
      <c r="AU566" s="239" t="s">
        <v>156</v>
      </c>
      <c r="AV566" s="13" t="s">
        <v>89</v>
      </c>
      <c r="AW566" s="13" t="s">
        <v>40</v>
      </c>
      <c r="AX566" s="13" t="s">
        <v>81</v>
      </c>
      <c r="AY566" s="239" t="s">
        <v>132</v>
      </c>
    </row>
    <row r="567" s="14" customFormat="1">
      <c r="A567" s="14"/>
      <c r="B567" s="240"/>
      <c r="C567" s="241"/>
      <c r="D567" s="223" t="s">
        <v>146</v>
      </c>
      <c r="E567" s="242" t="s">
        <v>42</v>
      </c>
      <c r="F567" s="243" t="s">
        <v>704</v>
      </c>
      <c r="G567" s="241"/>
      <c r="H567" s="244">
        <v>40.039999999999999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146</v>
      </c>
      <c r="AU567" s="250" t="s">
        <v>156</v>
      </c>
      <c r="AV567" s="14" t="s">
        <v>92</v>
      </c>
      <c r="AW567" s="14" t="s">
        <v>40</v>
      </c>
      <c r="AX567" s="14" t="s">
        <v>81</v>
      </c>
      <c r="AY567" s="250" t="s">
        <v>132</v>
      </c>
    </row>
    <row r="568" s="13" customFormat="1">
      <c r="A568" s="13"/>
      <c r="B568" s="230"/>
      <c r="C568" s="231"/>
      <c r="D568" s="223" t="s">
        <v>146</v>
      </c>
      <c r="E568" s="232" t="s">
        <v>42</v>
      </c>
      <c r="F568" s="233" t="s">
        <v>679</v>
      </c>
      <c r="G568" s="231"/>
      <c r="H568" s="232" t="s">
        <v>42</v>
      </c>
      <c r="I568" s="234"/>
      <c r="J568" s="231"/>
      <c r="K568" s="231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146</v>
      </c>
      <c r="AU568" s="239" t="s">
        <v>156</v>
      </c>
      <c r="AV568" s="13" t="s">
        <v>89</v>
      </c>
      <c r="AW568" s="13" t="s">
        <v>40</v>
      </c>
      <c r="AX568" s="13" t="s">
        <v>81</v>
      </c>
      <c r="AY568" s="239" t="s">
        <v>132</v>
      </c>
    </row>
    <row r="569" s="14" customFormat="1">
      <c r="A569" s="14"/>
      <c r="B569" s="240"/>
      <c r="C569" s="241"/>
      <c r="D569" s="223" t="s">
        <v>146</v>
      </c>
      <c r="E569" s="242" t="s">
        <v>42</v>
      </c>
      <c r="F569" s="243" t="s">
        <v>705</v>
      </c>
      <c r="G569" s="241"/>
      <c r="H569" s="244">
        <v>13.800000000000001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146</v>
      </c>
      <c r="AU569" s="250" t="s">
        <v>156</v>
      </c>
      <c r="AV569" s="14" t="s">
        <v>92</v>
      </c>
      <c r="AW569" s="14" t="s">
        <v>40</v>
      </c>
      <c r="AX569" s="14" t="s">
        <v>81</v>
      </c>
      <c r="AY569" s="250" t="s">
        <v>132</v>
      </c>
    </row>
    <row r="570" s="2" customFormat="1" ht="24.15" customHeight="1">
      <c r="A570" s="42"/>
      <c r="B570" s="43"/>
      <c r="C570" s="210" t="s">
        <v>706</v>
      </c>
      <c r="D570" s="210" t="s">
        <v>135</v>
      </c>
      <c r="E570" s="211" t="s">
        <v>707</v>
      </c>
      <c r="F570" s="212" t="s">
        <v>708</v>
      </c>
      <c r="G570" s="213" t="s">
        <v>181</v>
      </c>
      <c r="H570" s="214">
        <v>10596.714</v>
      </c>
      <c r="I570" s="215"/>
      <c r="J570" s="216">
        <f>ROUND(I570*H570,2)</f>
        <v>0</v>
      </c>
      <c r="K570" s="212" t="s">
        <v>139</v>
      </c>
      <c r="L570" s="48"/>
      <c r="M570" s="217" t="s">
        <v>42</v>
      </c>
      <c r="N570" s="218" t="s">
        <v>52</v>
      </c>
      <c r="O570" s="88"/>
      <c r="P570" s="219">
        <f>O570*H570</f>
        <v>0</v>
      </c>
      <c r="Q570" s="219">
        <v>0</v>
      </c>
      <c r="R570" s="219">
        <f>Q570*H570</f>
        <v>0</v>
      </c>
      <c r="S570" s="219">
        <v>0</v>
      </c>
      <c r="T570" s="220">
        <f>S570*H570</f>
        <v>0</v>
      </c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R570" s="221" t="s">
        <v>140</v>
      </c>
      <c r="AT570" s="221" t="s">
        <v>135</v>
      </c>
      <c r="AU570" s="221" t="s">
        <v>156</v>
      </c>
      <c r="AY570" s="20" t="s">
        <v>132</v>
      </c>
      <c r="BE570" s="222">
        <f>IF(N570="základní",J570,0)</f>
        <v>0</v>
      </c>
      <c r="BF570" s="222">
        <f>IF(N570="snížená",J570,0)</f>
        <v>0</v>
      </c>
      <c r="BG570" s="222">
        <f>IF(N570="zákl. přenesená",J570,0)</f>
        <v>0</v>
      </c>
      <c r="BH570" s="222">
        <f>IF(N570="sníž. přenesená",J570,0)</f>
        <v>0</v>
      </c>
      <c r="BI570" s="222">
        <f>IF(N570="nulová",J570,0)</f>
        <v>0</v>
      </c>
      <c r="BJ570" s="20" t="s">
        <v>89</v>
      </c>
      <c r="BK570" s="222">
        <f>ROUND(I570*H570,2)</f>
        <v>0</v>
      </c>
      <c r="BL570" s="20" t="s">
        <v>140</v>
      </c>
      <c r="BM570" s="221" t="s">
        <v>709</v>
      </c>
    </row>
    <row r="571" s="2" customFormat="1">
      <c r="A571" s="42"/>
      <c r="B571" s="43"/>
      <c r="C571" s="44"/>
      <c r="D571" s="223" t="s">
        <v>142</v>
      </c>
      <c r="E571" s="44"/>
      <c r="F571" s="224" t="s">
        <v>710</v>
      </c>
      <c r="G571" s="44"/>
      <c r="H571" s="44"/>
      <c r="I571" s="225"/>
      <c r="J571" s="44"/>
      <c r="K571" s="44"/>
      <c r="L571" s="48"/>
      <c r="M571" s="226"/>
      <c r="N571" s="227"/>
      <c r="O571" s="88"/>
      <c r="P571" s="88"/>
      <c r="Q571" s="88"/>
      <c r="R571" s="88"/>
      <c r="S571" s="88"/>
      <c r="T571" s="89"/>
      <c r="U571" s="42"/>
      <c r="V571" s="42"/>
      <c r="W571" s="42"/>
      <c r="X571" s="42"/>
      <c r="Y571" s="42"/>
      <c r="Z571" s="42"/>
      <c r="AA571" s="42"/>
      <c r="AB571" s="42"/>
      <c r="AC571" s="42"/>
      <c r="AD571" s="42"/>
      <c r="AE571" s="42"/>
      <c r="AT571" s="20" t="s">
        <v>142</v>
      </c>
      <c r="AU571" s="20" t="s">
        <v>156</v>
      </c>
    </row>
    <row r="572" s="2" customFormat="1">
      <c r="A572" s="42"/>
      <c r="B572" s="43"/>
      <c r="C572" s="44"/>
      <c r="D572" s="228" t="s">
        <v>144</v>
      </c>
      <c r="E572" s="44"/>
      <c r="F572" s="229" t="s">
        <v>711</v>
      </c>
      <c r="G572" s="44"/>
      <c r="H572" s="44"/>
      <c r="I572" s="225"/>
      <c r="J572" s="44"/>
      <c r="K572" s="44"/>
      <c r="L572" s="48"/>
      <c r="M572" s="226"/>
      <c r="N572" s="227"/>
      <c r="O572" s="88"/>
      <c r="P572" s="88"/>
      <c r="Q572" s="88"/>
      <c r="R572" s="88"/>
      <c r="S572" s="88"/>
      <c r="T572" s="89"/>
      <c r="U572" s="42"/>
      <c r="V572" s="42"/>
      <c r="W572" s="42"/>
      <c r="X572" s="42"/>
      <c r="Y572" s="42"/>
      <c r="Z572" s="42"/>
      <c r="AA572" s="42"/>
      <c r="AB572" s="42"/>
      <c r="AC572" s="42"/>
      <c r="AD572" s="42"/>
      <c r="AE572" s="42"/>
      <c r="AT572" s="20" t="s">
        <v>144</v>
      </c>
      <c r="AU572" s="20" t="s">
        <v>156</v>
      </c>
    </row>
    <row r="573" s="13" customFormat="1">
      <c r="A573" s="13"/>
      <c r="B573" s="230"/>
      <c r="C573" s="231"/>
      <c r="D573" s="223" t="s">
        <v>146</v>
      </c>
      <c r="E573" s="232" t="s">
        <v>42</v>
      </c>
      <c r="F573" s="233" t="s">
        <v>712</v>
      </c>
      <c r="G573" s="231"/>
      <c r="H573" s="232" t="s">
        <v>42</v>
      </c>
      <c r="I573" s="234"/>
      <c r="J573" s="231"/>
      <c r="K573" s="231"/>
      <c r="L573" s="235"/>
      <c r="M573" s="236"/>
      <c r="N573" s="237"/>
      <c r="O573" s="237"/>
      <c r="P573" s="237"/>
      <c r="Q573" s="237"/>
      <c r="R573" s="237"/>
      <c r="S573" s="237"/>
      <c r="T573" s="23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9" t="s">
        <v>146</v>
      </c>
      <c r="AU573" s="239" t="s">
        <v>156</v>
      </c>
      <c r="AV573" s="13" t="s">
        <v>89</v>
      </c>
      <c r="AW573" s="13" t="s">
        <v>40</v>
      </c>
      <c r="AX573" s="13" t="s">
        <v>81</v>
      </c>
      <c r="AY573" s="239" t="s">
        <v>132</v>
      </c>
    </row>
    <row r="574" s="13" customFormat="1">
      <c r="A574" s="13"/>
      <c r="B574" s="230"/>
      <c r="C574" s="231"/>
      <c r="D574" s="223" t="s">
        <v>146</v>
      </c>
      <c r="E574" s="232" t="s">
        <v>42</v>
      </c>
      <c r="F574" s="233" t="s">
        <v>323</v>
      </c>
      <c r="G574" s="231"/>
      <c r="H574" s="232" t="s">
        <v>42</v>
      </c>
      <c r="I574" s="234"/>
      <c r="J574" s="231"/>
      <c r="K574" s="231"/>
      <c r="L574" s="235"/>
      <c r="M574" s="236"/>
      <c r="N574" s="237"/>
      <c r="O574" s="237"/>
      <c r="P574" s="237"/>
      <c r="Q574" s="237"/>
      <c r="R574" s="237"/>
      <c r="S574" s="237"/>
      <c r="T574" s="23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9" t="s">
        <v>146</v>
      </c>
      <c r="AU574" s="239" t="s">
        <v>156</v>
      </c>
      <c r="AV574" s="13" t="s">
        <v>89</v>
      </c>
      <c r="AW574" s="13" t="s">
        <v>40</v>
      </c>
      <c r="AX574" s="13" t="s">
        <v>81</v>
      </c>
      <c r="AY574" s="239" t="s">
        <v>132</v>
      </c>
    </row>
    <row r="575" s="14" customFormat="1">
      <c r="A575" s="14"/>
      <c r="B575" s="240"/>
      <c r="C575" s="241"/>
      <c r="D575" s="223" t="s">
        <v>146</v>
      </c>
      <c r="E575" s="242" t="s">
        <v>42</v>
      </c>
      <c r="F575" s="243" t="s">
        <v>701</v>
      </c>
      <c r="G575" s="241"/>
      <c r="H575" s="244">
        <v>229.08000000000001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0" t="s">
        <v>146</v>
      </c>
      <c r="AU575" s="250" t="s">
        <v>156</v>
      </c>
      <c r="AV575" s="14" t="s">
        <v>92</v>
      </c>
      <c r="AW575" s="14" t="s">
        <v>40</v>
      </c>
      <c r="AX575" s="14" t="s">
        <v>81</v>
      </c>
      <c r="AY575" s="250" t="s">
        <v>132</v>
      </c>
    </row>
    <row r="576" s="13" customFormat="1">
      <c r="A576" s="13"/>
      <c r="B576" s="230"/>
      <c r="C576" s="231"/>
      <c r="D576" s="223" t="s">
        <v>146</v>
      </c>
      <c r="E576" s="232" t="s">
        <v>42</v>
      </c>
      <c r="F576" s="233" t="s">
        <v>677</v>
      </c>
      <c r="G576" s="231"/>
      <c r="H576" s="232" t="s">
        <v>42</v>
      </c>
      <c r="I576" s="234"/>
      <c r="J576" s="231"/>
      <c r="K576" s="231"/>
      <c r="L576" s="235"/>
      <c r="M576" s="236"/>
      <c r="N576" s="237"/>
      <c r="O576" s="237"/>
      <c r="P576" s="237"/>
      <c r="Q576" s="237"/>
      <c r="R576" s="237"/>
      <c r="S576" s="237"/>
      <c r="T576" s="23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9" t="s">
        <v>146</v>
      </c>
      <c r="AU576" s="239" t="s">
        <v>156</v>
      </c>
      <c r="AV576" s="13" t="s">
        <v>89</v>
      </c>
      <c r="AW576" s="13" t="s">
        <v>40</v>
      </c>
      <c r="AX576" s="13" t="s">
        <v>81</v>
      </c>
      <c r="AY576" s="239" t="s">
        <v>132</v>
      </c>
    </row>
    <row r="577" s="14" customFormat="1">
      <c r="A577" s="14"/>
      <c r="B577" s="240"/>
      <c r="C577" s="241"/>
      <c r="D577" s="223" t="s">
        <v>146</v>
      </c>
      <c r="E577" s="242" t="s">
        <v>42</v>
      </c>
      <c r="F577" s="243" t="s">
        <v>702</v>
      </c>
      <c r="G577" s="241"/>
      <c r="H577" s="244">
        <v>124.384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0" t="s">
        <v>146</v>
      </c>
      <c r="AU577" s="250" t="s">
        <v>156</v>
      </c>
      <c r="AV577" s="14" t="s">
        <v>92</v>
      </c>
      <c r="AW577" s="14" t="s">
        <v>40</v>
      </c>
      <c r="AX577" s="14" t="s">
        <v>81</v>
      </c>
      <c r="AY577" s="250" t="s">
        <v>132</v>
      </c>
    </row>
    <row r="578" s="13" customFormat="1">
      <c r="A578" s="13"/>
      <c r="B578" s="230"/>
      <c r="C578" s="231"/>
      <c r="D578" s="223" t="s">
        <v>146</v>
      </c>
      <c r="E578" s="232" t="s">
        <v>42</v>
      </c>
      <c r="F578" s="233" t="s">
        <v>679</v>
      </c>
      <c r="G578" s="231"/>
      <c r="H578" s="232" t="s">
        <v>42</v>
      </c>
      <c r="I578" s="234"/>
      <c r="J578" s="231"/>
      <c r="K578" s="231"/>
      <c r="L578" s="235"/>
      <c r="M578" s="236"/>
      <c r="N578" s="237"/>
      <c r="O578" s="237"/>
      <c r="P578" s="237"/>
      <c r="Q578" s="237"/>
      <c r="R578" s="237"/>
      <c r="S578" s="237"/>
      <c r="T578" s="23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9" t="s">
        <v>146</v>
      </c>
      <c r="AU578" s="239" t="s">
        <v>156</v>
      </c>
      <c r="AV578" s="13" t="s">
        <v>89</v>
      </c>
      <c r="AW578" s="13" t="s">
        <v>40</v>
      </c>
      <c r="AX578" s="13" t="s">
        <v>81</v>
      </c>
      <c r="AY578" s="239" t="s">
        <v>132</v>
      </c>
    </row>
    <row r="579" s="14" customFormat="1">
      <c r="A579" s="14"/>
      <c r="B579" s="240"/>
      <c r="C579" s="241"/>
      <c r="D579" s="223" t="s">
        <v>146</v>
      </c>
      <c r="E579" s="242" t="s">
        <v>42</v>
      </c>
      <c r="F579" s="243" t="s">
        <v>705</v>
      </c>
      <c r="G579" s="241"/>
      <c r="H579" s="244">
        <v>13.800000000000001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0" t="s">
        <v>146</v>
      </c>
      <c r="AU579" s="250" t="s">
        <v>156</v>
      </c>
      <c r="AV579" s="14" t="s">
        <v>92</v>
      </c>
      <c r="AW579" s="14" t="s">
        <v>40</v>
      </c>
      <c r="AX579" s="14" t="s">
        <v>81</v>
      </c>
      <c r="AY579" s="250" t="s">
        <v>132</v>
      </c>
    </row>
    <row r="580" s="16" customFormat="1">
      <c r="A580" s="16"/>
      <c r="B580" s="262"/>
      <c r="C580" s="263"/>
      <c r="D580" s="223" t="s">
        <v>146</v>
      </c>
      <c r="E580" s="264" t="s">
        <v>42</v>
      </c>
      <c r="F580" s="265" t="s">
        <v>176</v>
      </c>
      <c r="G580" s="263"/>
      <c r="H580" s="266">
        <v>367.26400000000001</v>
      </c>
      <c r="I580" s="267"/>
      <c r="J580" s="263"/>
      <c r="K580" s="263"/>
      <c r="L580" s="268"/>
      <c r="M580" s="269"/>
      <c r="N580" s="270"/>
      <c r="O580" s="270"/>
      <c r="P580" s="270"/>
      <c r="Q580" s="270"/>
      <c r="R580" s="270"/>
      <c r="S580" s="270"/>
      <c r="T580" s="271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T580" s="272" t="s">
        <v>146</v>
      </c>
      <c r="AU580" s="272" t="s">
        <v>156</v>
      </c>
      <c r="AV580" s="16" t="s">
        <v>156</v>
      </c>
      <c r="AW580" s="16" t="s">
        <v>40</v>
      </c>
      <c r="AX580" s="16" t="s">
        <v>81</v>
      </c>
      <c r="AY580" s="272" t="s">
        <v>132</v>
      </c>
    </row>
    <row r="581" s="14" customFormat="1">
      <c r="A581" s="14"/>
      <c r="B581" s="240"/>
      <c r="C581" s="241"/>
      <c r="D581" s="223" t="s">
        <v>146</v>
      </c>
      <c r="E581" s="242" t="s">
        <v>42</v>
      </c>
      <c r="F581" s="243" t="s">
        <v>713</v>
      </c>
      <c r="G581" s="241"/>
      <c r="H581" s="244">
        <v>8447.0720000000001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0" t="s">
        <v>146</v>
      </c>
      <c r="AU581" s="250" t="s">
        <v>156</v>
      </c>
      <c r="AV581" s="14" t="s">
        <v>92</v>
      </c>
      <c r="AW581" s="14" t="s">
        <v>40</v>
      </c>
      <c r="AX581" s="14" t="s">
        <v>81</v>
      </c>
      <c r="AY581" s="250" t="s">
        <v>132</v>
      </c>
    </row>
    <row r="582" s="13" customFormat="1">
      <c r="A582" s="13"/>
      <c r="B582" s="230"/>
      <c r="C582" s="231"/>
      <c r="D582" s="223" t="s">
        <v>146</v>
      </c>
      <c r="E582" s="232" t="s">
        <v>42</v>
      </c>
      <c r="F582" s="233" t="s">
        <v>714</v>
      </c>
      <c r="G582" s="231"/>
      <c r="H582" s="232" t="s">
        <v>42</v>
      </c>
      <c r="I582" s="234"/>
      <c r="J582" s="231"/>
      <c r="K582" s="231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146</v>
      </c>
      <c r="AU582" s="239" t="s">
        <v>156</v>
      </c>
      <c r="AV582" s="13" t="s">
        <v>89</v>
      </c>
      <c r="AW582" s="13" t="s">
        <v>40</v>
      </c>
      <c r="AX582" s="13" t="s">
        <v>81</v>
      </c>
      <c r="AY582" s="239" t="s">
        <v>132</v>
      </c>
    </row>
    <row r="583" s="13" customFormat="1">
      <c r="A583" s="13"/>
      <c r="B583" s="230"/>
      <c r="C583" s="231"/>
      <c r="D583" s="223" t="s">
        <v>146</v>
      </c>
      <c r="E583" s="232" t="s">
        <v>42</v>
      </c>
      <c r="F583" s="233" t="s">
        <v>693</v>
      </c>
      <c r="G583" s="231"/>
      <c r="H583" s="232" t="s">
        <v>42</v>
      </c>
      <c r="I583" s="234"/>
      <c r="J583" s="231"/>
      <c r="K583" s="231"/>
      <c r="L583" s="235"/>
      <c r="M583" s="236"/>
      <c r="N583" s="237"/>
      <c r="O583" s="237"/>
      <c r="P583" s="237"/>
      <c r="Q583" s="237"/>
      <c r="R583" s="237"/>
      <c r="S583" s="237"/>
      <c r="T583" s="23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9" t="s">
        <v>146</v>
      </c>
      <c r="AU583" s="239" t="s">
        <v>156</v>
      </c>
      <c r="AV583" s="13" t="s">
        <v>89</v>
      </c>
      <c r="AW583" s="13" t="s">
        <v>40</v>
      </c>
      <c r="AX583" s="13" t="s">
        <v>81</v>
      </c>
      <c r="AY583" s="239" t="s">
        <v>132</v>
      </c>
    </row>
    <row r="584" s="14" customFormat="1">
      <c r="A584" s="14"/>
      <c r="B584" s="240"/>
      <c r="C584" s="241"/>
      <c r="D584" s="223" t="s">
        <v>146</v>
      </c>
      <c r="E584" s="242" t="s">
        <v>42</v>
      </c>
      <c r="F584" s="243" t="s">
        <v>715</v>
      </c>
      <c r="G584" s="241"/>
      <c r="H584" s="244">
        <v>1709.202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146</v>
      </c>
      <c r="AU584" s="250" t="s">
        <v>156</v>
      </c>
      <c r="AV584" s="14" t="s">
        <v>92</v>
      </c>
      <c r="AW584" s="14" t="s">
        <v>40</v>
      </c>
      <c r="AX584" s="14" t="s">
        <v>81</v>
      </c>
      <c r="AY584" s="250" t="s">
        <v>132</v>
      </c>
    </row>
    <row r="585" s="13" customFormat="1">
      <c r="A585" s="13"/>
      <c r="B585" s="230"/>
      <c r="C585" s="231"/>
      <c r="D585" s="223" t="s">
        <v>146</v>
      </c>
      <c r="E585" s="232" t="s">
        <v>42</v>
      </c>
      <c r="F585" s="233" t="s">
        <v>686</v>
      </c>
      <c r="G585" s="231"/>
      <c r="H585" s="232" t="s">
        <v>42</v>
      </c>
      <c r="I585" s="234"/>
      <c r="J585" s="231"/>
      <c r="K585" s="231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146</v>
      </c>
      <c r="AU585" s="239" t="s">
        <v>156</v>
      </c>
      <c r="AV585" s="13" t="s">
        <v>89</v>
      </c>
      <c r="AW585" s="13" t="s">
        <v>40</v>
      </c>
      <c r="AX585" s="13" t="s">
        <v>81</v>
      </c>
      <c r="AY585" s="239" t="s">
        <v>132</v>
      </c>
    </row>
    <row r="586" s="14" customFormat="1">
      <c r="A586" s="14"/>
      <c r="B586" s="240"/>
      <c r="C586" s="241"/>
      <c r="D586" s="223" t="s">
        <v>146</v>
      </c>
      <c r="E586" s="242" t="s">
        <v>42</v>
      </c>
      <c r="F586" s="243" t="s">
        <v>716</v>
      </c>
      <c r="G586" s="241"/>
      <c r="H586" s="244">
        <v>440.44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146</v>
      </c>
      <c r="AU586" s="250" t="s">
        <v>156</v>
      </c>
      <c r="AV586" s="14" t="s">
        <v>92</v>
      </c>
      <c r="AW586" s="14" t="s">
        <v>40</v>
      </c>
      <c r="AX586" s="14" t="s">
        <v>81</v>
      </c>
      <c r="AY586" s="250" t="s">
        <v>132</v>
      </c>
    </row>
    <row r="587" s="14" customFormat="1">
      <c r="A587" s="14"/>
      <c r="B587" s="240"/>
      <c r="C587" s="241"/>
      <c r="D587" s="223" t="s">
        <v>146</v>
      </c>
      <c r="E587" s="242" t="s">
        <v>42</v>
      </c>
      <c r="F587" s="243" t="s">
        <v>717</v>
      </c>
      <c r="G587" s="241"/>
      <c r="H587" s="244">
        <v>10596.714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146</v>
      </c>
      <c r="AU587" s="250" t="s">
        <v>156</v>
      </c>
      <c r="AV587" s="14" t="s">
        <v>92</v>
      </c>
      <c r="AW587" s="14" t="s">
        <v>40</v>
      </c>
      <c r="AX587" s="14" t="s">
        <v>89</v>
      </c>
      <c r="AY587" s="250" t="s">
        <v>132</v>
      </c>
    </row>
    <row r="588" s="2" customFormat="1" ht="44.25" customHeight="1">
      <c r="A588" s="42"/>
      <c r="B588" s="43"/>
      <c r="C588" s="210" t="s">
        <v>718</v>
      </c>
      <c r="D588" s="210" t="s">
        <v>135</v>
      </c>
      <c r="E588" s="211" t="s">
        <v>719</v>
      </c>
      <c r="F588" s="212" t="s">
        <v>720</v>
      </c>
      <c r="G588" s="213" t="s">
        <v>181</v>
      </c>
      <c r="H588" s="214">
        <v>353.464</v>
      </c>
      <c r="I588" s="215"/>
      <c r="J588" s="216">
        <f>ROUND(I588*H588,2)</f>
        <v>0</v>
      </c>
      <c r="K588" s="212" t="s">
        <v>139</v>
      </c>
      <c r="L588" s="48"/>
      <c r="M588" s="217" t="s">
        <v>42</v>
      </c>
      <c r="N588" s="218" t="s">
        <v>52</v>
      </c>
      <c r="O588" s="88"/>
      <c r="P588" s="219">
        <f>O588*H588</f>
        <v>0</v>
      </c>
      <c r="Q588" s="219">
        <v>0</v>
      </c>
      <c r="R588" s="219">
        <f>Q588*H588</f>
        <v>0</v>
      </c>
      <c r="S588" s="219">
        <v>0</v>
      </c>
      <c r="T588" s="220">
        <f>S588*H588</f>
        <v>0</v>
      </c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R588" s="221" t="s">
        <v>140</v>
      </c>
      <c r="AT588" s="221" t="s">
        <v>135</v>
      </c>
      <c r="AU588" s="221" t="s">
        <v>156</v>
      </c>
      <c r="AY588" s="20" t="s">
        <v>132</v>
      </c>
      <c r="BE588" s="222">
        <f>IF(N588="základní",J588,0)</f>
        <v>0</v>
      </c>
      <c r="BF588" s="222">
        <f>IF(N588="snížená",J588,0)</f>
        <v>0</v>
      </c>
      <c r="BG588" s="222">
        <f>IF(N588="zákl. přenesená",J588,0)</f>
        <v>0</v>
      </c>
      <c r="BH588" s="222">
        <f>IF(N588="sníž. přenesená",J588,0)</f>
        <v>0</v>
      </c>
      <c r="BI588" s="222">
        <f>IF(N588="nulová",J588,0)</f>
        <v>0</v>
      </c>
      <c r="BJ588" s="20" t="s">
        <v>89</v>
      </c>
      <c r="BK588" s="222">
        <f>ROUND(I588*H588,2)</f>
        <v>0</v>
      </c>
      <c r="BL588" s="20" t="s">
        <v>140</v>
      </c>
      <c r="BM588" s="221" t="s">
        <v>721</v>
      </c>
    </row>
    <row r="589" s="2" customFormat="1">
      <c r="A589" s="42"/>
      <c r="B589" s="43"/>
      <c r="C589" s="44"/>
      <c r="D589" s="223" t="s">
        <v>142</v>
      </c>
      <c r="E589" s="44"/>
      <c r="F589" s="224" t="s">
        <v>183</v>
      </c>
      <c r="G589" s="44"/>
      <c r="H589" s="44"/>
      <c r="I589" s="225"/>
      <c r="J589" s="44"/>
      <c r="K589" s="44"/>
      <c r="L589" s="48"/>
      <c r="M589" s="226"/>
      <c r="N589" s="227"/>
      <c r="O589" s="88"/>
      <c r="P589" s="88"/>
      <c r="Q589" s="88"/>
      <c r="R589" s="88"/>
      <c r="S589" s="88"/>
      <c r="T589" s="89"/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T589" s="20" t="s">
        <v>142</v>
      </c>
      <c r="AU589" s="20" t="s">
        <v>156</v>
      </c>
    </row>
    <row r="590" s="2" customFormat="1">
      <c r="A590" s="42"/>
      <c r="B590" s="43"/>
      <c r="C590" s="44"/>
      <c r="D590" s="228" t="s">
        <v>144</v>
      </c>
      <c r="E590" s="44"/>
      <c r="F590" s="229" t="s">
        <v>722</v>
      </c>
      <c r="G590" s="44"/>
      <c r="H590" s="44"/>
      <c r="I590" s="225"/>
      <c r="J590" s="44"/>
      <c r="K590" s="44"/>
      <c r="L590" s="48"/>
      <c r="M590" s="226"/>
      <c r="N590" s="227"/>
      <c r="O590" s="88"/>
      <c r="P590" s="88"/>
      <c r="Q590" s="88"/>
      <c r="R590" s="88"/>
      <c r="S590" s="88"/>
      <c r="T590" s="89"/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T590" s="20" t="s">
        <v>144</v>
      </c>
      <c r="AU590" s="20" t="s">
        <v>156</v>
      </c>
    </row>
    <row r="591" s="13" customFormat="1">
      <c r="A591" s="13"/>
      <c r="B591" s="230"/>
      <c r="C591" s="231"/>
      <c r="D591" s="223" t="s">
        <v>146</v>
      </c>
      <c r="E591" s="232" t="s">
        <v>42</v>
      </c>
      <c r="F591" s="233" t="s">
        <v>323</v>
      </c>
      <c r="G591" s="231"/>
      <c r="H591" s="232" t="s">
        <v>42</v>
      </c>
      <c r="I591" s="234"/>
      <c r="J591" s="231"/>
      <c r="K591" s="231"/>
      <c r="L591" s="235"/>
      <c r="M591" s="236"/>
      <c r="N591" s="237"/>
      <c r="O591" s="237"/>
      <c r="P591" s="237"/>
      <c r="Q591" s="237"/>
      <c r="R591" s="237"/>
      <c r="S591" s="237"/>
      <c r="T591" s="23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9" t="s">
        <v>146</v>
      </c>
      <c r="AU591" s="239" t="s">
        <v>156</v>
      </c>
      <c r="AV591" s="13" t="s">
        <v>89</v>
      </c>
      <c r="AW591" s="13" t="s">
        <v>40</v>
      </c>
      <c r="AX591" s="13" t="s">
        <v>81</v>
      </c>
      <c r="AY591" s="239" t="s">
        <v>132</v>
      </c>
    </row>
    <row r="592" s="14" customFormat="1">
      <c r="A592" s="14"/>
      <c r="B592" s="240"/>
      <c r="C592" s="241"/>
      <c r="D592" s="223" t="s">
        <v>146</v>
      </c>
      <c r="E592" s="242" t="s">
        <v>42</v>
      </c>
      <c r="F592" s="243" t="s">
        <v>701</v>
      </c>
      <c r="G592" s="241"/>
      <c r="H592" s="244">
        <v>229.08000000000001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0" t="s">
        <v>146</v>
      </c>
      <c r="AU592" s="250" t="s">
        <v>156</v>
      </c>
      <c r="AV592" s="14" t="s">
        <v>92</v>
      </c>
      <c r="AW592" s="14" t="s">
        <v>40</v>
      </c>
      <c r="AX592" s="14" t="s">
        <v>81</v>
      </c>
      <c r="AY592" s="250" t="s">
        <v>132</v>
      </c>
    </row>
    <row r="593" s="13" customFormat="1">
      <c r="A593" s="13"/>
      <c r="B593" s="230"/>
      <c r="C593" s="231"/>
      <c r="D593" s="223" t="s">
        <v>146</v>
      </c>
      <c r="E593" s="232" t="s">
        <v>42</v>
      </c>
      <c r="F593" s="233" t="s">
        <v>677</v>
      </c>
      <c r="G593" s="231"/>
      <c r="H593" s="232" t="s">
        <v>42</v>
      </c>
      <c r="I593" s="234"/>
      <c r="J593" s="231"/>
      <c r="K593" s="231"/>
      <c r="L593" s="235"/>
      <c r="M593" s="236"/>
      <c r="N593" s="237"/>
      <c r="O593" s="237"/>
      <c r="P593" s="237"/>
      <c r="Q593" s="237"/>
      <c r="R593" s="237"/>
      <c r="S593" s="237"/>
      <c r="T593" s="23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9" t="s">
        <v>146</v>
      </c>
      <c r="AU593" s="239" t="s">
        <v>156</v>
      </c>
      <c r="AV593" s="13" t="s">
        <v>89</v>
      </c>
      <c r="AW593" s="13" t="s">
        <v>40</v>
      </c>
      <c r="AX593" s="13" t="s">
        <v>81</v>
      </c>
      <c r="AY593" s="239" t="s">
        <v>132</v>
      </c>
    </row>
    <row r="594" s="14" customFormat="1">
      <c r="A594" s="14"/>
      <c r="B594" s="240"/>
      <c r="C594" s="241"/>
      <c r="D594" s="223" t="s">
        <v>146</v>
      </c>
      <c r="E594" s="242" t="s">
        <v>42</v>
      </c>
      <c r="F594" s="243" t="s">
        <v>702</v>
      </c>
      <c r="G594" s="241"/>
      <c r="H594" s="244">
        <v>124.384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0" t="s">
        <v>146</v>
      </c>
      <c r="AU594" s="250" t="s">
        <v>156</v>
      </c>
      <c r="AV594" s="14" t="s">
        <v>92</v>
      </c>
      <c r="AW594" s="14" t="s">
        <v>40</v>
      </c>
      <c r="AX594" s="14" t="s">
        <v>81</v>
      </c>
      <c r="AY594" s="250" t="s">
        <v>132</v>
      </c>
    </row>
    <row r="595" s="15" customFormat="1">
      <c r="A595" s="15"/>
      <c r="B595" s="251"/>
      <c r="C595" s="252"/>
      <c r="D595" s="223" t="s">
        <v>146</v>
      </c>
      <c r="E595" s="253" t="s">
        <v>42</v>
      </c>
      <c r="F595" s="254" t="s">
        <v>168</v>
      </c>
      <c r="G595" s="252"/>
      <c r="H595" s="255">
        <v>353.464</v>
      </c>
      <c r="I595" s="256"/>
      <c r="J595" s="252"/>
      <c r="K595" s="252"/>
      <c r="L595" s="257"/>
      <c r="M595" s="258"/>
      <c r="N595" s="259"/>
      <c r="O595" s="259"/>
      <c r="P595" s="259"/>
      <c r="Q595" s="259"/>
      <c r="R595" s="259"/>
      <c r="S595" s="259"/>
      <c r="T595" s="260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1" t="s">
        <v>146</v>
      </c>
      <c r="AU595" s="261" t="s">
        <v>156</v>
      </c>
      <c r="AV595" s="15" t="s">
        <v>140</v>
      </c>
      <c r="AW595" s="15" t="s">
        <v>40</v>
      </c>
      <c r="AX595" s="15" t="s">
        <v>89</v>
      </c>
      <c r="AY595" s="261" t="s">
        <v>132</v>
      </c>
    </row>
    <row r="596" s="2" customFormat="1" ht="44.25" customHeight="1">
      <c r="A596" s="42"/>
      <c r="B596" s="43"/>
      <c r="C596" s="210" t="s">
        <v>565</v>
      </c>
      <c r="D596" s="210" t="s">
        <v>135</v>
      </c>
      <c r="E596" s="211" t="s">
        <v>723</v>
      </c>
      <c r="F596" s="212" t="s">
        <v>724</v>
      </c>
      <c r="G596" s="213" t="s">
        <v>181</v>
      </c>
      <c r="H596" s="214">
        <v>367.26400000000001</v>
      </c>
      <c r="I596" s="215"/>
      <c r="J596" s="216">
        <f>ROUND(I596*H596,2)</f>
        <v>0</v>
      </c>
      <c r="K596" s="212" t="s">
        <v>139</v>
      </c>
      <c r="L596" s="48"/>
      <c r="M596" s="217" t="s">
        <v>42</v>
      </c>
      <c r="N596" s="218" t="s">
        <v>52</v>
      </c>
      <c r="O596" s="88"/>
      <c r="P596" s="219">
        <f>O596*H596</f>
        <v>0</v>
      </c>
      <c r="Q596" s="219">
        <v>0</v>
      </c>
      <c r="R596" s="219">
        <f>Q596*H596</f>
        <v>0</v>
      </c>
      <c r="S596" s="219">
        <v>0</v>
      </c>
      <c r="T596" s="220">
        <f>S596*H596</f>
        <v>0</v>
      </c>
      <c r="U596" s="42"/>
      <c r="V596" s="42"/>
      <c r="W596" s="42"/>
      <c r="X596" s="42"/>
      <c r="Y596" s="42"/>
      <c r="Z596" s="42"/>
      <c r="AA596" s="42"/>
      <c r="AB596" s="42"/>
      <c r="AC596" s="42"/>
      <c r="AD596" s="42"/>
      <c r="AE596" s="42"/>
      <c r="AR596" s="221" t="s">
        <v>140</v>
      </c>
      <c r="AT596" s="221" t="s">
        <v>135</v>
      </c>
      <c r="AU596" s="221" t="s">
        <v>156</v>
      </c>
      <c r="AY596" s="20" t="s">
        <v>132</v>
      </c>
      <c r="BE596" s="222">
        <f>IF(N596="základní",J596,0)</f>
        <v>0</v>
      </c>
      <c r="BF596" s="222">
        <f>IF(N596="snížená",J596,0)</f>
        <v>0</v>
      </c>
      <c r="BG596" s="222">
        <f>IF(N596="zákl. přenesená",J596,0)</f>
        <v>0</v>
      </c>
      <c r="BH596" s="222">
        <f>IF(N596="sníž. přenesená",J596,0)</f>
        <v>0</v>
      </c>
      <c r="BI596" s="222">
        <f>IF(N596="nulová",J596,0)</f>
        <v>0</v>
      </c>
      <c r="BJ596" s="20" t="s">
        <v>89</v>
      </c>
      <c r="BK596" s="222">
        <f>ROUND(I596*H596,2)</f>
        <v>0</v>
      </c>
      <c r="BL596" s="20" t="s">
        <v>140</v>
      </c>
      <c r="BM596" s="221" t="s">
        <v>725</v>
      </c>
    </row>
    <row r="597" s="2" customFormat="1">
      <c r="A597" s="42"/>
      <c r="B597" s="43"/>
      <c r="C597" s="44"/>
      <c r="D597" s="223" t="s">
        <v>142</v>
      </c>
      <c r="E597" s="44"/>
      <c r="F597" s="224" t="s">
        <v>726</v>
      </c>
      <c r="G597" s="44"/>
      <c r="H597" s="44"/>
      <c r="I597" s="225"/>
      <c r="J597" s="44"/>
      <c r="K597" s="44"/>
      <c r="L597" s="48"/>
      <c r="M597" s="226"/>
      <c r="N597" s="227"/>
      <c r="O597" s="88"/>
      <c r="P597" s="88"/>
      <c r="Q597" s="88"/>
      <c r="R597" s="88"/>
      <c r="S597" s="88"/>
      <c r="T597" s="89"/>
      <c r="U597" s="42"/>
      <c r="V597" s="42"/>
      <c r="W597" s="42"/>
      <c r="X597" s="42"/>
      <c r="Y597" s="42"/>
      <c r="Z597" s="42"/>
      <c r="AA597" s="42"/>
      <c r="AB597" s="42"/>
      <c r="AC597" s="42"/>
      <c r="AD597" s="42"/>
      <c r="AE597" s="42"/>
      <c r="AT597" s="20" t="s">
        <v>142</v>
      </c>
      <c r="AU597" s="20" t="s">
        <v>156</v>
      </c>
    </row>
    <row r="598" s="2" customFormat="1">
      <c r="A598" s="42"/>
      <c r="B598" s="43"/>
      <c r="C598" s="44"/>
      <c r="D598" s="228" t="s">
        <v>144</v>
      </c>
      <c r="E598" s="44"/>
      <c r="F598" s="229" t="s">
        <v>727</v>
      </c>
      <c r="G598" s="44"/>
      <c r="H598" s="44"/>
      <c r="I598" s="225"/>
      <c r="J598" s="44"/>
      <c r="K598" s="44"/>
      <c r="L598" s="48"/>
      <c r="M598" s="226"/>
      <c r="N598" s="227"/>
      <c r="O598" s="88"/>
      <c r="P598" s="88"/>
      <c r="Q598" s="88"/>
      <c r="R598" s="88"/>
      <c r="S598" s="88"/>
      <c r="T598" s="89"/>
      <c r="U598" s="42"/>
      <c r="V598" s="42"/>
      <c r="W598" s="42"/>
      <c r="X598" s="42"/>
      <c r="Y598" s="42"/>
      <c r="Z598" s="42"/>
      <c r="AA598" s="42"/>
      <c r="AB598" s="42"/>
      <c r="AC598" s="42"/>
      <c r="AD598" s="42"/>
      <c r="AE598" s="42"/>
      <c r="AT598" s="20" t="s">
        <v>144</v>
      </c>
      <c r="AU598" s="20" t="s">
        <v>156</v>
      </c>
    </row>
    <row r="599" s="13" customFormat="1">
      <c r="A599" s="13"/>
      <c r="B599" s="230"/>
      <c r="C599" s="231"/>
      <c r="D599" s="223" t="s">
        <v>146</v>
      </c>
      <c r="E599" s="232" t="s">
        <v>42</v>
      </c>
      <c r="F599" s="233" t="s">
        <v>323</v>
      </c>
      <c r="G599" s="231"/>
      <c r="H599" s="232" t="s">
        <v>42</v>
      </c>
      <c r="I599" s="234"/>
      <c r="J599" s="231"/>
      <c r="K599" s="231"/>
      <c r="L599" s="235"/>
      <c r="M599" s="236"/>
      <c r="N599" s="237"/>
      <c r="O599" s="237"/>
      <c r="P599" s="237"/>
      <c r="Q599" s="237"/>
      <c r="R599" s="237"/>
      <c r="S599" s="237"/>
      <c r="T599" s="23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9" t="s">
        <v>146</v>
      </c>
      <c r="AU599" s="239" t="s">
        <v>156</v>
      </c>
      <c r="AV599" s="13" t="s">
        <v>89</v>
      </c>
      <c r="AW599" s="13" t="s">
        <v>40</v>
      </c>
      <c r="AX599" s="13" t="s">
        <v>81</v>
      </c>
      <c r="AY599" s="239" t="s">
        <v>132</v>
      </c>
    </row>
    <row r="600" s="14" customFormat="1">
      <c r="A600" s="14"/>
      <c r="B600" s="240"/>
      <c r="C600" s="241"/>
      <c r="D600" s="223" t="s">
        <v>146</v>
      </c>
      <c r="E600" s="242" t="s">
        <v>42</v>
      </c>
      <c r="F600" s="243" t="s">
        <v>701</v>
      </c>
      <c r="G600" s="241"/>
      <c r="H600" s="244">
        <v>229.08000000000001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146</v>
      </c>
      <c r="AU600" s="250" t="s">
        <v>156</v>
      </c>
      <c r="AV600" s="14" t="s">
        <v>92</v>
      </c>
      <c r="AW600" s="14" t="s">
        <v>40</v>
      </c>
      <c r="AX600" s="14" t="s">
        <v>81</v>
      </c>
      <c r="AY600" s="250" t="s">
        <v>132</v>
      </c>
    </row>
    <row r="601" s="13" customFormat="1">
      <c r="A601" s="13"/>
      <c r="B601" s="230"/>
      <c r="C601" s="231"/>
      <c r="D601" s="223" t="s">
        <v>146</v>
      </c>
      <c r="E601" s="232" t="s">
        <v>42</v>
      </c>
      <c r="F601" s="233" t="s">
        <v>677</v>
      </c>
      <c r="G601" s="231"/>
      <c r="H601" s="232" t="s">
        <v>42</v>
      </c>
      <c r="I601" s="234"/>
      <c r="J601" s="231"/>
      <c r="K601" s="231"/>
      <c r="L601" s="235"/>
      <c r="M601" s="236"/>
      <c r="N601" s="237"/>
      <c r="O601" s="237"/>
      <c r="P601" s="237"/>
      <c r="Q601" s="237"/>
      <c r="R601" s="237"/>
      <c r="S601" s="237"/>
      <c r="T601" s="23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9" t="s">
        <v>146</v>
      </c>
      <c r="AU601" s="239" t="s">
        <v>156</v>
      </c>
      <c r="AV601" s="13" t="s">
        <v>89</v>
      </c>
      <c r="AW601" s="13" t="s">
        <v>40</v>
      </c>
      <c r="AX601" s="13" t="s">
        <v>81</v>
      </c>
      <c r="AY601" s="239" t="s">
        <v>132</v>
      </c>
    </row>
    <row r="602" s="14" customFormat="1">
      <c r="A602" s="14"/>
      <c r="B602" s="240"/>
      <c r="C602" s="241"/>
      <c r="D602" s="223" t="s">
        <v>146</v>
      </c>
      <c r="E602" s="242" t="s">
        <v>42</v>
      </c>
      <c r="F602" s="243" t="s">
        <v>702</v>
      </c>
      <c r="G602" s="241"/>
      <c r="H602" s="244">
        <v>124.384</v>
      </c>
      <c r="I602" s="245"/>
      <c r="J602" s="241"/>
      <c r="K602" s="241"/>
      <c r="L602" s="246"/>
      <c r="M602" s="247"/>
      <c r="N602" s="248"/>
      <c r="O602" s="248"/>
      <c r="P602" s="248"/>
      <c r="Q602" s="248"/>
      <c r="R602" s="248"/>
      <c r="S602" s="248"/>
      <c r="T602" s="24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0" t="s">
        <v>146</v>
      </c>
      <c r="AU602" s="250" t="s">
        <v>156</v>
      </c>
      <c r="AV602" s="14" t="s">
        <v>92</v>
      </c>
      <c r="AW602" s="14" t="s">
        <v>40</v>
      </c>
      <c r="AX602" s="14" t="s">
        <v>81</v>
      </c>
      <c r="AY602" s="250" t="s">
        <v>132</v>
      </c>
    </row>
    <row r="603" s="13" customFormat="1">
      <c r="A603" s="13"/>
      <c r="B603" s="230"/>
      <c r="C603" s="231"/>
      <c r="D603" s="223" t="s">
        <v>146</v>
      </c>
      <c r="E603" s="232" t="s">
        <v>42</v>
      </c>
      <c r="F603" s="233" t="s">
        <v>679</v>
      </c>
      <c r="G603" s="231"/>
      <c r="H603" s="232" t="s">
        <v>42</v>
      </c>
      <c r="I603" s="234"/>
      <c r="J603" s="231"/>
      <c r="K603" s="231"/>
      <c r="L603" s="235"/>
      <c r="M603" s="236"/>
      <c r="N603" s="237"/>
      <c r="O603" s="237"/>
      <c r="P603" s="237"/>
      <c r="Q603" s="237"/>
      <c r="R603" s="237"/>
      <c r="S603" s="237"/>
      <c r="T603" s="23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9" t="s">
        <v>146</v>
      </c>
      <c r="AU603" s="239" t="s">
        <v>156</v>
      </c>
      <c r="AV603" s="13" t="s">
        <v>89</v>
      </c>
      <c r="AW603" s="13" t="s">
        <v>40</v>
      </c>
      <c r="AX603" s="13" t="s">
        <v>81</v>
      </c>
      <c r="AY603" s="239" t="s">
        <v>132</v>
      </c>
    </row>
    <row r="604" s="14" customFormat="1">
      <c r="A604" s="14"/>
      <c r="B604" s="240"/>
      <c r="C604" s="241"/>
      <c r="D604" s="223" t="s">
        <v>146</v>
      </c>
      <c r="E604" s="242" t="s">
        <v>42</v>
      </c>
      <c r="F604" s="243" t="s">
        <v>705</v>
      </c>
      <c r="G604" s="241"/>
      <c r="H604" s="244">
        <v>13.800000000000001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146</v>
      </c>
      <c r="AU604" s="250" t="s">
        <v>156</v>
      </c>
      <c r="AV604" s="14" t="s">
        <v>92</v>
      </c>
      <c r="AW604" s="14" t="s">
        <v>40</v>
      </c>
      <c r="AX604" s="14" t="s">
        <v>81</v>
      </c>
      <c r="AY604" s="250" t="s">
        <v>132</v>
      </c>
    </row>
    <row r="605" s="2" customFormat="1" ht="24.15" customHeight="1">
      <c r="A605" s="42"/>
      <c r="B605" s="43"/>
      <c r="C605" s="210" t="s">
        <v>728</v>
      </c>
      <c r="D605" s="210" t="s">
        <v>135</v>
      </c>
      <c r="E605" s="211" t="s">
        <v>729</v>
      </c>
      <c r="F605" s="212" t="s">
        <v>730</v>
      </c>
      <c r="G605" s="213" t="s">
        <v>138</v>
      </c>
      <c r="H605" s="214">
        <v>0.29399999999999998</v>
      </c>
      <c r="I605" s="215"/>
      <c r="J605" s="216">
        <f>ROUND(I605*H605,2)</f>
        <v>0</v>
      </c>
      <c r="K605" s="212" t="s">
        <v>139</v>
      </c>
      <c r="L605" s="48"/>
      <c r="M605" s="217" t="s">
        <v>42</v>
      </c>
      <c r="N605" s="218" t="s">
        <v>52</v>
      </c>
      <c r="O605" s="88"/>
      <c r="P605" s="219">
        <f>O605*H605</f>
        <v>0</v>
      </c>
      <c r="Q605" s="219">
        <v>0</v>
      </c>
      <c r="R605" s="219">
        <f>Q605*H605</f>
        <v>0</v>
      </c>
      <c r="S605" s="219">
        <v>1.9199999999999999</v>
      </c>
      <c r="T605" s="220">
        <f>S605*H605</f>
        <v>0.56447999999999998</v>
      </c>
      <c r="U605" s="42"/>
      <c r="V605" s="42"/>
      <c r="W605" s="42"/>
      <c r="X605" s="42"/>
      <c r="Y605" s="42"/>
      <c r="Z605" s="42"/>
      <c r="AA605" s="42"/>
      <c r="AB605" s="42"/>
      <c r="AC605" s="42"/>
      <c r="AD605" s="42"/>
      <c r="AE605" s="42"/>
      <c r="AR605" s="221" t="s">
        <v>140</v>
      </c>
      <c r="AT605" s="221" t="s">
        <v>135</v>
      </c>
      <c r="AU605" s="221" t="s">
        <v>156</v>
      </c>
      <c r="AY605" s="20" t="s">
        <v>132</v>
      </c>
      <c r="BE605" s="222">
        <f>IF(N605="základní",J605,0)</f>
        <v>0</v>
      </c>
      <c r="BF605" s="222">
        <f>IF(N605="snížená",J605,0)</f>
        <v>0</v>
      </c>
      <c r="BG605" s="222">
        <f>IF(N605="zákl. přenesená",J605,0)</f>
        <v>0</v>
      </c>
      <c r="BH605" s="222">
        <f>IF(N605="sníž. přenesená",J605,0)</f>
        <v>0</v>
      </c>
      <c r="BI605" s="222">
        <f>IF(N605="nulová",J605,0)</f>
        <v>0</v>
      </c>
      <c r="BJ605" s="20" t="s">
        <v>89</v>
      </c>
      <c r="BK605" s="222">
        <f>ROUND(I605*H605,2)</f>
        <v>0</v>
      </c>
      <c r="BL605" s="20" t="s">
        <v>140</v>
      </c>
      <c r="BM605" s="221" t="s">
        <v>731</v>
      </c>
    </row>
    <row r="606" s="2" customFormat="1">
      <c r="A606" s="42"/>
      <c r="B606" s="43"/>
      <c r="C606" s="44"/>
      <c r="D606" s="223" t="s">
        <v>142</v>
      </c>
      <c r="E606" s="44"/>
      <c r="F606" s="224" t="s">
        <v>732</v>
      </c>
      <c r="G606" s="44"/>
      <c r="H606" s="44"/>
      <c r="I606" s="225"/>
      <c r="J606" s="44"/>
      <c r="K606" s="44"/>
      <c r="L606" s="48"/>
      <c r="M606" s="226"/>
      <c r="N606" s="227"/>
      <c r="O606" s="88"/>
      <c r="P606" s="88"/>
      <c r="Q606" s="88"/>
      <c r="R606" s="88"/>
      <c r="S606" s="88"/>
      <c r="T606" s="89"/>
      <c r="U606" s="42"/>
      <c r="V606" s="42"/>
      <c r="W606" s="42"/>
      <c r="X606" s="42"/>
      <c r="Y606" s="42"/>
      <c r="Z606" s="42"/>
      <c r="AA606" s="42"/>
      <c r="AB606" s="42"/>
      <c r="AC606" s="42"/>
      <c r="AD606" s="42"/>
      <c r="AE606" s="42"/>
      <c r="AT606" s="20" t="s">
        <v>142</v>
      </c>
      <c r="AU606" s="20" t="s">
        <v>156</v>
      </c>
    </row>
    <row r="607" s="2" customFormat="1">
      <c r="A607" s="42"/>
      <c r="B607" s="43"/>
      <c r="C607" s="44"/>
      <c r="D607" s="228" t="s">
        <v>144</v>
      </c>
      <c r="E607" s="44"/>
      <c r="F607" s="229" t="s">
        <v>733</v>
      </c>
      <c r="G607" s="44"/>
      <c r="H607" s="44"/>
      <c r="I607" s="225"/>
      <c r="J607" s="44"/>
      <c r="K607" s="44"/>
      <c r="L607" s="48"/>
      <c r="M607" s="226"/>
      <c r="N607" s="227"/>
      <c r="O607" s="88"/>
      <c r="P607" s="88"/>
      <c r="Q607" s="88"/>
      <c r="R607" s="88"/>
      <c r="S607" s="88"/>
      <c r="T607" s="89"/>
      <c r="U607" s="42"/>
      <c r="V607" s="42"/>
      <c r="W607" s="42"/>
      <c r="X607" s="42"/>
      <c r="Y607" s="42"/>
      <c r="Z607" s="42"/>
      <c r="AA607" s="42"/>
      <c r="AB607" s="42"/>
      <c r="AC607" s="42"/>
      <c r="AD607" s="42"/>
      <c r="AE607" s="42"/>
      <c r="AT607" s="20" t="s">
        <v>144</v>
      </c>
      <c r="AU607" s="20" t="s">
        <v>156</v>
      </c>
    </row>
    <row r="608" s="13" customFormat="1">
      <c r="A608" s="13"/>
      <c r="B608" s="230"/>
      <c r="C608" s="231"/>
      <c r="D608" s="223" t="s">
        <v>146</v>
      </c>
      <c r="E608" s="232" t="s">
        <v>42</v>
      </c>
      <c r="F608" s="233" t="s">
        <v>236</v>
      </c>
      <c r="G608" s="231"/>
      <c r="H608" s="232" t="s">
        <v>42</v>
      </c>
      <c r="I608" s="234"/>
      <c r="J608" s="231"/>
      <c r="K608" s="231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146</v>
      </c>
      <c r="AU608" s="239" t="s">
        <v>156</v>
      </c>
      <c r="AV608" s="13" t="s">
        <v>89</v>
      </c>
      <c r="AW608" s="13" t="s">
        <v>40</v>
      </c>
      <c r="AX608" s="13" t="s">
        <v>81</v>
      </c>
      <c r="AY608" s="239" t="s">
        <v>132</v>
      </c>
    </row>
    <row r="609" s="14" customFormat="1">
      <c r="A609" s="14"/>
      <c r="B609" s="240"/>
      <c r="C609" s="241"/>
      <c r="D609" s="223" t="s">
        <v>146</v>
      </c>
      <c r="E609" s="242" t="s">
        <v>42</v>
      </c>
      <c r="F609" s="243" t="s">
        <v>734</v>
      </c>
      <c r="G609" s="241"/>
      <c r="H609" s="244">
        <v>0.29399999999999998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146</v>
      </c>
      <c r="AU609" s="250" t="s">
        <v>156</v>
      </c>
      <c r="AV609" s="14" t="s">
        <v>92</v>
      </c>
      <c r="AW609" s="14" t="s">
        <v>40</v>
      </c>
      <c r="AX609" s="14" t="s">
        <v>81</v>
      </c>
      <c r="AY609" s="250" t="s">
        <v>132</v>
      </c>
    </row>
    <row r="610" s="15" customFormat="1">
      <c r="A610" s="15"/>
      <c r="B610" s="251"/>
      <c r="C610" s="252"/>
      <c r="D610" s="223" t="s">
        <v>146</v>
      </c>
      <c r="E610" s="253" t="s">
        <v>42</v>
      </c>
      <c r="F610" s="254" t="s">
        <v>168</v>
      </c>
      <c r="G610" s="252"/>
      <c r="H610" s="255">
        <v>0.29399999999999998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1" t="s">
        <v>146</v>
      </c>
      <c r="AU610" s="261" t="s">
        <v>156</v>
      </c>
      <c r="AV610" s="15" t="s">
        <v>140</v>
      </c>
      <c r="AW610" s="15" t="s">
        <v>40</v>
      </c>
      <c r="AX610" s="15" t="s">
        <v>89</v>
      </c>
      <c r="AY610" s="261" t="s">
        <v>132</v>
      </c>
    </row>
    <row r="611" s="2" customFormat="1" ht="24.15" customHeight="1">
      <c r="A611" s="42"/>
      <c r="B611" s="43"/>
      <c r="C611" s="210" t="s">
        <v>735</v>
      </c>
      <c r="D611" s="210" t="s">
        <v>135</v>
      </c>
      <c r="E611" s="211" t="s">
        <v>736</v>
      </c>
      <c r="F611" s="212" t="s">
        <v>737</v>
      </c>
      <c r="G611" s="213" t="s">
        <v>189</v>
      </c>
      <c r="H611" s="214">
        <v>17.5</v>
      </c>
      <c r="I611" s="215"/>
      <c r="J611" s="216">
        <f>ROUND(I611*H611,2)</f>
        <v>0</v>
      </c>
      <c r="K611" s="212" t="s">
        <v>139</v>
      </c>
      <c r="L611" s="48"/>
      <c r="M611" s="217" t="s">
        <v>42</v>
      </c>
      <c r="N611" s="218" t="s">
        <v>52</v>
      </c>
      <c r="O611" s="88"/>
      <c r="P611" s="219">
        <f>O611*H611</f>
        <v>0</v>
      </c>
      <c r="Q611" s="219">
        <v>0</v>
      </c>
      <c r="R611" s="219">
        <f>Q611*H611</f>
        <v>0</v>
      </c>
      <c r="S611" s="219">
        <v>0.255</v>
      </c>
      <c r="T611" s="220">
        <f>S611*H611</f>
        <v>4.4625000000000004</v>
      </c>
      <c r="U611" s="42"/>
      <c r="V611" s="42"/>
      <c r="W611" s="42"/>
      <c r="X611" s="42"/>
      <c r="Y611" s="42"/>
      <c r="Z611" s="42"/>
      <c r="AA611" s="42"/>
      <c r="AB611" s="42"/>
      <c r="AC611" s="42"/>
      <c r="AD611" s="42"/>
      <c r="AE611" s="42"/>
      <c r="AR611" s="221" t="s">
        <v>140</v>
      </c>
      <c r="AT611" s="221" t="s">
        <v>135</v>
      </c>
      <c r="AU611" s="221" t="s">
        <v>156</v>
      </c>
      <c r="AY611" s="20" t="s">
        <v>132</v>
      </c>
      <c r="BE611" s="222">
        <f>IF(N611="základní",J611,0)</f>
        <v>0</v>
      </c>
      <c r="BF611" s="222">
        <f>IF(N611="snížená",J611,0)</f>
        <v>0</v>
      </c>
      <c r="BG611" s="222">
        <f>IF(N611="zákl. přenesená",J611,0)</f>
        <v>0</v>
      </c>
      <c r="BH611" s="222">
        <f>IF(N611="sníž. přenesená",J611,0)</f>
        <v>0</v>
      </c>
      <c r="BI611" s="222">
        <f>IF(N611="nulová",J611,0)</f>
        <v>0</v>
      </c>
      <c r="BJ611" s="20" t="s">
        <v>89</v>
      </c>
      <c r="BK611" s="222">
        <f>ROUND(I611*H611,2)</f>
        <v>0</v>
      </c>
      <c r="BL611" s="20" t="s">
        <v>140</v>
      </c>
      <c r="BM611" s="221" t="s">
        <v>738</v>
      </c>
    </row>
    <row r="612" s="2" customFormat="1">
      <c r="A612" s="42"/>
      <c r="B612" s="43"/>
      <c r="C612" s="44"/>
      <c r="D612" s="223" t="s">
        <v>142</v>
      </c>
      <c r="E612" s="44"/>
      <c r="F612" s="224" t="s">
        <v>739</v>
      </c>
      <c r="G612" s="44"/>
      <c r="H612" s="44"/>
      <c r="I612" s="225"/>
      <c r="J612" s="44"/>
      <c r="K612" s="44"/>
      <c r="L612" s="48"/>
      <c r="M612" s="226"/>
      <c r="N612" s="227"/>
      <c r="O612" s="88"/>
      <c r="P612" s="88"/>
      <c r="Q612" s="88"/>
      <c r="R612" s="88"/>
      <c r="S612" s="88"/>
      <c r="T612" s="89"/>
      <c r="U612" s="42"/>
      <c r="V612" s="42"/>
      <c r="W612" s="42"/>
      <c r="X612" s="42"/>
      <c r="Y612" s="42"/>
      <c r="Z612" s="42"/>
      <c r="AA612" s="42"/>
      <c r="AB612" s="42"/>
      <c r="AC612" s="42"/>
      <c r="AD612" s="42"/>
      <c r="AE612" s="42"/>
      <c r="AT612" s="20" t="s">
        <v>142</v>
      </c>
      <c r="AU612" s="20" t="s">
        <v>156</v>
      </c>
    </row>
    <row r="613" s="2" customFormat="1">
      <c r="A613" s="42"/>
      <c r="B613" s="43"/>
      <c r="C613" s="44"/>
      <c r="D613" s="228" t="s">
        <v>144</v>
      </c>
      <c r="E613" s="44"/>
      <c r="F613" s="229" t="s">
        <v>740</v>
      </c>
      <c r="G613" s="44"/>
      <c r="H613" s="44"/>
      <c r="I613" s="225"/>
      <c r="J613" s="44"/>
      <c r="K613" s="44"/>
      <c r="L613" s="48"/>
      <c r="M613" s="226"/>
      <c r="N613" s="227"/>
      <c r="O613" s="88"/>
      <c r="P613" s="88"/>
      <c r="Q613" s="88"/>
      <c r="R613" s="88"/>
      <c r="S613" s="88"/>
      <c r="T613" s="89"/>
      <c r="U613" s="42"/>
      <c r="V613" s="42"/>
      <c r="W613" s="42"/>
      <c r="X613" s="42"/>
      <c r="Y613" s="42"/>
      <c r="Z613" s="42"/>
      <c r="AA613" s="42"/>
      <c r="AB613" s="42"/>
      <c r="AC613" s="42"/>
      <c r="AD613" s="42"/>
      <c r="AE613" s="42"/>
      <c r="AT613" s="20" t="s">
        <v>144</v>
      </c>
      <c r="AU613" s="20" t="s">
        <v>156</v>
      </c>
    </row>
    <row r="614" s="13" customFormat="1">
      <c r="A614" s="13"/>
      <c r="B614" s="230"/>
      <c r="C614" s="231"/>
      <c r="D614" s="223" t="s">
        <v>146</v>
      </c>
      <c r="E614" s="232" t="s">
        <v>42</v>
      </c>
      <c r="F614" s="233" t="s">
        <v>741</v>
      </c>
      <c r="G614" s="231"/>
      <c r="H614" s="232" t="s">
        <v>42</v>
      </c>
      <c r="I614" s="234"/>
      <c r="J614" s="231"/>
      <c r="K614" s="231"/>
      <c r="L614" s="235"/>
      <c r="M614" s="236"/>
      <c r="N614" s="237"/>
      <c r="O614" s="237"/>
      <c r="P614" s="237"/>
      <c r="Q614" s="237"/>
      <c r="R614" s="237"/>
      <c r="S614" s="237"/>
      <c r="T614" s="23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9" t="s">
        <v>146</v>
      </c>
      <c r="AU614" s="239" t="s">
        <v>156</v>
      </c>
      <c r="AV614" s="13" t="s">
        <v>89</v>
      </c>
      <c r="AW614" s="13" t="s">
        <v>40</v>
      </c>
      <c r="AX614" s="13" t="s">
        <v>81</v>
      </c>
      <c r="AY614" s="239" t="s">
        <v>132</v>
      </c>
    </row>
    <row r="615" s="14" customFormat="1">
      <c r="A615" s="14"/>
      <c r="B615" s="240"/>
      <c r="C615" s="241"/>
      <c r="D615" s="223" t="s">
        <v>146</v>
      </c>
      <c r="E615" s="242" t="s">
        <v>42</v>
      </c>
      <c r="F615" s="243" t="s">
        <v>742</v>
      </c>
      <c r="G615" s="241"/>
      <c r="H615" s="244">
        <v>17.5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146</v>
      </c>
      <c r="AU615" s="250" t="s">
        <v>156</v>
      </c>
      <c r="AV615" s="14" t="s">
        <v>92</v>
      </c>
      <c r="AW615" s="14" t="s">
        <v>40</v>
      </c>
      <c r="AX615" s="14" t="s">
        <v>81</v>
      </c>
      <c r="AY615" s="250" t="s">
        <v>132</v>
      </c>
    </row>
    <row r="616" s="15" customFormat="1">
      <c r="A616" s="15"/>
      <c r="B616" s="251"/>
      <c r="C616" s="252"/>
      <c r="D616" s="223" t="s">
        <v>146</v>
      </c>
      <c r="E616" s="253" t="s">
        <v>42</v>
      </c>
      <c r="F616" s="254" t="s">
        <v>168</v>
      </c>
      <c r="G616" s="252"/>
      <c r="H616" s="255">
        <v>17.5</v>
      </c>
      <c r="I616" s="256"/>
      <c r="J616" s="252"/>
      <c r="K616" s="252"/>
      <c r="L616" s="257"/>
      <c r="M616" s="258"/>
      <c r="N616" s="259"/>
      <c r="O616" s="259"/>
      <c r="P616" s="259"/>
      <c r="Q616" s="259"/>
      <c r="R616" s="259"/>
      <c r="S616" s="259"/>
      <c r="T616" s="260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61" t="s">
        <v>146</v>
      </c>
      <c r="AU616" s="261" t="s">
        <v>156</v>
      </c>
      <c r="AV616" s="15" t="s">
        <v>140</v>
      </c>
      <c r="AW616" s="15" t="s">
        <v>40</v>
      </c>
      <c r="AX616" s="15" t="s">
        <v>89</v>
      </c>
      <c r="AY616" s="261" t="s">
        <v>132</v>
      </c>
    </row>
    <row r="617" s="2" customFormat="1" ht="24.15" customHeight="1">
      <c r="A617" s="42"/>
      <c r="B617" s="43"/>
      <c r="C617" s="210" t="s">
        <v>743</v>
      </c>
      <c r="D617" s="210" t="s">
        <v>135</v>
      </c>
      <c r="E617" s="211" t="s">
        <v>744</v>
      </c>
      <c r="F617" s="212" t="s">
        <v>745</v>
      </c>
      <c r="G617" s="213" t="s">
        <v>189</v>
      </c>
      <c r="H617" s="214">
        <v>28.800000000000001</v>
      </c>
      <c r="I617" s="215"/>
      <c r="J617" s="216">
        <f>ROUND(I617*H617,2)</f>
        <v>0</v>
      </c>
      <c r="K617" s="212" t="s">
        <v>139</v>
      </c>
      <c r="L617" s="48"/>
      <c r="M617" s="217" t="s">
        <v>42</v>
      </c>
      <c r="N617" s="218" t="s">
        <v>52</v>
      </c>
      <c r="O617" s="88"/>
      <c r="P617" s="219">
        <f>O617*H617</f>
        <v>0</v>
      </c>
      <c r="Q617" s="219">
        <v>0</v>
      </c>
      <c r="R617" s="219">
        <f>Q617*H617</f>
        <v>0</v>
      </c>
      <c r="S617" s="219">
        <v>0.29499999999999998</v>
      </c>
      <c r="T617" s="220">
        <f>S617*H617</f>
        <v>8.4960000000000004</v>
      </c>
      <c r="U617" s="42"/>
      <c r="V617" s="42"/>
      <c r="W617" s="42"/>
      <c r="X617" s="42"/>
      <c r="Y617" s="42"/>
      <c r="Z617" s="42"/>
      <c r="AA617" s="42"/>
      <c r="AB617" s="42"/>
      <c r="AC617" s="42"/>
      <c r="AD617" s="42"/>
      <c r="AE617" s="42"/>
      <c r="AR617" s="221" t="s">
        <v>140</v>
      </c>
      <c r="AT617" s="221" t="s">
        <v>135</v>
      </c>
      <c r="AU617" s="221" t="s">
        <v>156</v>
      </c>
      <c r="AY617" s="20" t="s">
        <v>132</v>
      </c>
      <c r="BE617" s="222">
        <f>IF(N617="základní",J617,0)</f>
        <v>0</v>
      </c>
      <c r="BF617" s="222">
        <f>IF(N617="snížená",J617,0)</f>
        <v>0</v>
      </c>
      <c r="BG617" s="222">
        <f>IF(N617="zákl. přenesená",J617,0)</f>
        <v>0</v>
      </c>
      <c r="BH617" s="222">
        <f>IF(N617="sníž. přenesená",J617,0)</f>
        <v>0</v>
      </c>
      <c r="BI617" s="222">
        <f>IF(N617="nulová",J617,0)</f>
        <v>0</v>
      </c>
      <c r="BJ617" s="20" t="s">
        <v>89</v>
      </c>
      <c r="BK617" s="222">
        <f>ROUND(I617*H617,2)</f>
        <v>0</v>
      </c>
      <c r="BL617" s="20" t="s">
        <v>140</v>
      </c>
      <c r="BM617" s="221" t="s">
        <v>746</v>
      </c>
    </row>
    <row r="618" s="2" customFormat="1">
      <c r="A618" s="42"/>
      <c r="B618" s="43"/>
      <c r="C618" s="44"/>
      <c r="D618" s="223" t="s">
        <v>142</v>
      </c>
      <c r="E618" s="44"/>
      <c r="F618" s="224" t="s">
        <v>747</v>
      </c>
      <c r="G618" s="44"/>
      <c r="H618" s="44"/>
      <c r="I618" s="225"/>
      <c r="J618" s="44"/>
      <c r="K618" s="44"/>
      <c r="L618" s="48"/>
      <c r="M618" s="226"/>
      <c r="N618" s="227"/>
      <c r="O618" s="88"/>
      <c r="P618" s="88"/>
      <c r="Q618" s="88"/>
      <c r="R618" s="88"/>
      <c r="S618" s="88"/>
      <c r="T618" s="89"/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T618" s="20" t="s">
        <v>142</v>
      </c>
      <c r="AU618" s="20" t="s">
        <v>156</v>
      </c>
    </row>
    <row r="619" s="2" customFormat="1">
      <c r="A619" s="42"/>
      <c r="B619" s="43"/>
      <c r="C619" s="44"/>
      <c r="D619" s="228" t="s">
        <v>144</v>
      </c>
      <c r="E619" s="44"/>
      <c r="F619" s="229" t="s">
        <v>748</v>
      </c>
      <c r="G619" s="44"/>
      <c r="H619" s="44"/>
      <c r="I619" s="225"/>
      <c r="J619" s="44"/>
      <c r="K619" s="44"/>
      <c r="L619" s="48"/>
      <c r="M619" s="226"/>
      <c r="N619" s="227"/>
      <c r="O619" s="88"/>
      <c r="P619" s="88"/>
      <c r="Q619" s="88"/>
      <c r="R619" s="88"/>
      <c r="S619" s="88"/>
      <c r="T619" s="89"/>
      <c r="U619" s="42"/>
      <c r="V619" s="42"/>
      <c r="W619" s="42"/>
      <c r="X619" s="42"/>
      <c r="Y619" s="42"/>
      <c r="Z619" s="42"/>
      <c r="AA619" s="42"/>
      <c r="AB619" s="42"/>
      <c r="AC619" s="42"/>
      <c r="AD619" s="42"/>
      <c r="AE619" s="42"/>
      <c r="AT619" s="20" t="s">
        <v>144</v>
      </c>
      <c r="AU619" s="20" t="s">
        <v>156</v>
      </c>
    </row>
    <row r="620" s="13" customFormat="1">
      <c r="A620" s="13"/>
      <c r="B620" s="230"/>
      <c r="C620" s="231"/>
      <c r="D620" s="223" t="s">
        <v>146</v>
      </c>
      <c r="E620" s="232" t="s">
        <v>42</v>
      </c>
      <c r="F620" s="233" t="s">
        <v>749</v>
      </c>
      <c r="G620" s="231"/>
      <c r="H620" s="232" t="s">
        <v>42</v>
      </c>
      <c r="I620" s="234"/>
      <c r="J620" s="231"/>
      <c r="K620" s="231"/>
      <c r="L620" s="235"/>
      <c r="M620" s="236"/>
      <c r="N620" s="237"/>
      <c r="O620" s="237"/>
      <c r="P620" s="237"/>
      <c r="Q620" s="237"/>
      <c r="R620" s="237"/>
      <c r="S620" s="237"/>
      <c r="T620" s="23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9" t="s">
        <v>146</v>
      </c>
      <c r="AU620" s="239" t="s">
        <v>156</v>
      </c>
      <c r="AV620" s="13" t="s">
        <v>89</v>
      </c>
      <c r="AW620" s="13" t="s">
        <v>40</v>
      </c>
      <c r="AX620" s="13" t="s">
        <v>81</v>
      </c>
      <c r="AY620" s="239" t="s">
        <v>132</v>
      </c>
    </row>
    <row r="621" s="14" customFormat="1">
      <c r="A621" s="14"/>
      <c r="B621" s="240"/>
      <c r="C621" s="241"/>
      <c r="D621" s="223" t="s">
        <v>146</v>
      </c>
      <c r="E621" s="242" t="s">
        <v>42</v>
      </c>
      <c r="F621" s="243" t="s">
        <v>750</v>
      </c>
      <c r="G621" s="241"/>
      <c r="H621" s="244">
        <v>3.7000000000000002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146</v>
      </c>
      <c r="AU621" s="250" t="s">
        <v>156</v>
      </c>
      <c r="AV621" s="14" t="s">
        <v>92</v>
      </c>
      <c r="AW621" s="14" t="s">
        <v>40</v>
      </c>
      <c r="AX621" s="14" t="s">
        <v>81</v>
      </c>
      <c r="AY621" s="250" t="s">
        <v>132</v>
      </c>
    </row>
    <row r="622" s="13" customFormat="1">
      <c r="A622" s="13"/>
      <c r="B622" s="230"/>
      <c r="C622" s="231"/>
      <c r="D622" s="223" t="s">
        <v>146</v>
      </c>
      <c r="E622" s="232" t="s">
        <v>42</v>
      </c>
      <c r="F622" s="233" t="s">
        <v>751</v>
      </c>
      <c r="G622" s="231"/>
      <c r="H622" s="232" t="s">
        <v>42</v>
      </c>
      <c r="I622" s="234"/>
      <c r="J622" s="231"/>
      <c r="K622" s="231"/>
      <c r="L622" s="235"/>
      <c r="M622" s="236"/>
      <c r="N622" s="237"/>
      <c r="O622" s="237"/>
      <c r="P622" s="237"/>
      <c r="Q622" s="237"/>
      <c r="R622" s="237"/>
      <c r="S622" s="237"/>
      <c r="T622" s="23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9" t="s">
        <v>146</v>
      </c>
      <c r="AU622" s="239" t="s">
        <v>156</v>
      </c>
      <c r="AV622" s="13" t="s">
        <v>89</v>
      </c>
      <c r="AW622" s="13" t="s">
        <v>40</v>
      </c>
      <c r="AX622" s="13" t="s">
        <v>81</v>
      </c>
      <c r="AY622" s="239" t="s">
        <v>132</v>
      </c>
    </row>
    <row r="623" s="14" customFormat="1">
      <c r="A623" s="14"/>
      <c r="B623" s="240"/>
      <c r="C623" s="241"/>
      <c r="D623" s="223" t="s">
        <v>146</v>
      </c>
      <c r="E623" s="242" t="s">
        <v>42</v>
      </c>
      <c r="F623" s="243" t="s">
        <v>752</v>
      </c>
      <c r="G623" s="241"/>
      <c r="H623" s="244">
        <v>5.0999999999999996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0" t="s">
        <v>146</v>
      </c>
      <c r="AU623" s="250" t="s">
        <v>156</v>
      </c>
      <c r="AV623" s="14" t="s">
        <v>92</v>
      </c>
      <c r="AW623" s="14" t="s">
        <v>40</v>
      </c>
      <c r="AX623" s="14" t="s">
        <v>81</v>
      </c>
      <c r="AY623" s="250" t="s">
        <v>132</v>
      </c>
    </row>
    <row r="624" s="13" customFormat="1">
      <c r="A624" s="13"/>
      <c r="B624" s="230"/>
      <c r="C624" s="231"/>
      <c r="D624" s="223" t="s">
        <v>146</v>
      </c>
      <c r="E624" s="232" t="s">
        <v>42</v>
      </c>
      <c r="F624" s="233" t="s">
        <v>753</v>
      </c>
      <c r="G624" s="231"/>
      <c r="H624" s="232" t="s">
        <v>42</v>
      </c>
      <c r="I624" s="234"/>
      <c r="J624" s="231"/>
      <c r="K624" s="231"/>
      <c r="L624" s="235"/>
      <c r="M624" s="236"/>
      <c r="N624" s="237"/>
      <c r="O624" s="237"/>
      <c r="P624" s="237"/>
      <c r="Q624" s="237"/>
      <c r="R624" s="237"/>
      <c r="S624" s="237"/>
      <c r="T624" s="23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9" t="s">
        <v>146</v>
      </c>
      <c r="AU624" s="239" t="s">
        <v>156</v>
      </c>
      <c r="AV624" s="13" t="s">
        <v>89</v>
      </c>
      <c r="AW624" s="13" t="s">
        <v>40</v>
      </c>
      <c r="AX624" s="13" t="s">
        <v>81</v>
      </c>
      <c r="AY624" s="239" t="s">
        <v>132</v>
      </c>
    </row>
    <row r="625" s="14" customFormat="1">
      <c r="A625" s="14"/>
      <c r="B625" s="240"/>
      <c r="C625" s="241"/>
      <c r="D625" s="223" t="s">
        <v>146</v>
      </c>
      <c r="E625" s="242" t="s">
        <v>42</v>
      </c>
      <c r="F625" s="243" t="s">
        <v>276</v>
      </c>
      <c r="G625" s="241"/>
      <c r="H625" s="244">
        <v>20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0" t="s">
        <v>146</v>
      </c>
      <c r="AU625" s="250" t="s">
        <v>156</v>
      </c>
      <c r="AV625" s="14" t="s">
        <v>92</v>
      </c>
      <c r="AW625" s="14" t="s">
        <v>40</v>
      </c>
      <c r="AX625" s="14" t="s">
        <v>81</v>
      </c>
      <c r="AY625" s="250" t="s">
        <v>132</v>
      </c>
    </row>
    <row r="626" s="15" customFormat="1">
      <c r="A626" s="15"/>
      <c r="B626" s="251"/>
      <c r="C626" s="252"/>
      <c r="D626" s="223" t="s">
        <v>146</v>
      </c>
      <c r="E626" s="253" t="s">
        <v>42</v>
      </c>
      <c r="F626" s="254" t="s">
        <v>168</v>
      </c>
      <c r="G626" s="252"/>
      <c r="H626" s="255">
        <v>28.800000000000001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1" t="s">
        <v>146</v>
      </c>
      <c r="AU626" s="261" t="s">
        <v>156</v>
      </c>
      <c r="AV626" s="15" t="s">
        <v>140</v>
      </c>
      <c r="AW626" s="15" t="s">
        <v>40</v>
      </c>
      <c r="AX626" s="15" t="s">
        <v>89</v>
      </c>
      <c r="AY626" s="261" t="s">
        <v>132</v>
      </c>
    </row>
    <row r="627" s="2" customFormat="1" ht="16.5" customHeight="1">
      <c r="A627" s="42"/>
      <c r="B627" s="43"/>
      <c r="C627" s="210" t="s">
        <v>275</v>
      </c>
      <c r="D627" s="210" t="s">
        <v>135</v>
      </c>
      <c r="E627" s="211" t="s">
        <v>754</v>
      </c>
      <c r="F627" s="212" t="s">
        <v>755</v>
      </c>
      <c r="G627" s="213" t="s">
        <v>311</v>
      </c>
      <c r="H627" s="214">
        <v>325</v>
      </c>
      <c r="I627" s="215"/>
      <c r="J627" s="216">
        <f>ROUND(I627*H627,2)</f>
        <v>0</v>
      </c>
      <c r="K627" s="212" t="s">
        <v>139</v>
      </c>
      <c r="L627" s="48"/>
      <c r="M627" s="217" t="s">
        <v>42</v>
      </c>
      <c r="N627" s="218" t="s">
        <v>52</v>
      </c>
      <c r="O627" s="88"/>
      <c r="P627" s="219">
        <f>O627*H627</f>
        <v>0</v>
      </c>
      <c r="Q627" s="219">
        <v>0</v>
      </c>
      <c r="R627" s="219">
        <f>Q627*H627</f>
        <v>0</v>
      </c>
      <c r="S627" s="219">
        <v>0.20499999999999999</v>
      </c>
      <c r="T627" s="220">
        <f>S627*H627</f>
        <v>66.625</v>
      </c>
      <c r="U627" s="42"/>
      <c r="V627" s="42"/>
      <c r="W627" s="42"/>
      <c r="X627" s="42"/>
      <c r="Y627" s="42"/>
      <c r="Z627" s="42"/>
      <c r="AA627" s="42"/>
      <c r="AB627" s="42"/>
      <c r="AC627" s="42"/>
      <c r="AD627" s="42"/>
      <c r="AE627" s="42"/>
      <c r="AR627" s="221" t="s">
        <v>140</v>
      </c>
      <c r="AT627" s="221" t="s">
        <v>135</v>
      </c>
      <c r="AU627" s="221" t="s">
        <v>156</v>
      </c>
      <c r="AY627" s="20" t="s">
        <v>132</v>
      </c>
      <c r="BE627" s="222">
        <f>IF(N627="základní",J627,0)</f>
        <v>0</v>
      </c>
      <c r="BF627" s="222">
        <f>IF(N627="snížená",J627,0)</f>
        <v>0</v>
      </c>
      <c r="BG627" s="222">
        <f>IF(N627="zákl. přenesená",J627,0)</f>
        <v>0</v>
      </c>
      <c r="BH627" s="222">
        <f>IF(N627="sníž. přenesená",J627,0)</f>
        <v>0</v>
      </c>
      <c r="BI627" s="222">
        <f>IF(N627="nulová",J627,0)</f>
        <v>0</v>
      </c>
      <c r="BJ627" s="20" t="s">
        <v>89</v>
      </c>
      <c r="BK627" s="222">
        <f>ROUND(I627*H627,2)</f>
        <v>0</v>
      </c>
      <c r="BL627" s="20" t="s">
        <v>140</v>
      </c>
      <c r="BM627" s="221" t="s">
        <v>756</v>
      </c>
    </row>
    <row r="628" s="2" customFormat="1">
      <c r="A628" s="42"/>
      <c r="B628" s="43"/>
      <c r="C628" s="44"/>
      <c r="D628" s="223" t="s">
        <v>142</v>
      </c>
      <c r="E628" s="44"/>
      <c r="F628" s="224" t="s">
        <v>757</v>
      </c>
      <c r="G628" s="44"/>
      <c r="H628" s="44"/>
      <c r="I628" s="225"/>
      <c r="J628" s="44"/>
      <c r="K628" s="44"/>
      <c r="L628" s="48"/>
      <c r="M628" s="226"/>
      <c r="N628" s="227"/>
      <c r="O628" s="88"/>
      <c r="P628" s="88"/>
      <c r="Q628" s="88"/>
      <c r="R628" s="88"/>
      <c r="S628" s="88"/>
      <c r="T628" s="89"/>
      <c r="U628" s="42"/>
      <c r="V628" s="42"/>
      <c r="W628" s="42"/>
      <c r="X628" s="42"/>
      <c r="Y628" s="42"/>
      <c r="Z628" s="42"/>
      <c r="AA628" s="42"/>
      <c r="AB628" s="42"/>
      <c r="AC628" s="42"/>
      <c r="AD628" s="42"/>
      <c r="AE628" s="42"/>
      <c r="AT628" s="20" t="s">
        <v>142</v>
      </c>
      <c r="AU628" s="20" t="s">
        <v>156</v>
      </c>
    </row>
    <row r="629" s="2" customFormat="1">
      <c r="A629" s="42"/>
      <c r="B629" s="43"/>
      <c r="C629" s="44"/>
      <c r="D629" s="228" t="s">
        <v>144</v>
      </c>
      <c r="E629" s="44"/>
      <c r="F629" s="229" t="s">
        <v>758</v>
      </c>
      <c r="G629" s="44"/>
      <c r="H629" s="44"/>
      <c r="I629" s="225"/>
      <c r="J629" s="44"/>
      <c r="K629" s="44"/>
      <c r="L629" s="48"/>
      <c r="M629" s="226"/>
      <c r="N629" s="227"/>
      <c r="O629" s="88"/>
      <c r="P629" s="88"/>
      <c r="Q629" s="88"/>
      <c r="R629" s="88"/>
      <c r="S629" s="88"/>
      <c r="T629" s="89"/>
      <c r="U629" s="42"/>
      <c r="V629" s="42"/>
      <c r="W629" s="42"/>
      <c r="X629" s="42"/>
      <c r="Y629" s="42"/>
      <c r="Z629" s="42"/>
      <c r="AA629" s="42"/>
      <c r="AB629" s="42"/>
      <c r="AC629" s="42"/>
      <c r="AD629" s="42"/>
      <c r="AE629" s="42"/>
      <c r="AT629" s="20" t="s">
        <v>144</v>
      </c>
      <c r="AU629" s="20" t="s">
        <v>156</v>
      </c>
    </row>
    <row r="630" s="13" customFormat="1">
      <c r="A630" s="13"/>
      <c r="B630" s="230"/>
      <c r="C630" s="231"/>
      <c r="D630" s="223" t="s">
        <v>146</v>
      </c>
      <c r="E630" s="232" t="s">
        <v>42</v>
      </c>
      <c r="F630" s="233" t="s">
        <v>759</v>
      </c>
      <c r="G630" s="231"/>
      <c r="H630" s="232" t="s">
        <v>42</v>
      </c>
      <c r="I630" s="234"/>
      <c r="J630" s="231"/>
      <c r="K630" s="231"/>
      <c r="L630" s="235"/>
      <c r="M630" s="236"/>
      <c r="N630" s="237"/>
      <c r="O630" s="237"/>
      <c r="P630" s="237"/>
      <c r="Q630" s="237"/>
      <c r="R630" s="237"/>
      <c r="S630" s="237"/>
      <c r="T630" s="23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9" t="s">
        <v>146</v>
      </c>
      <c r="AU630" s="239" t="s">
        <v>156</v>
      </c>
      <c r="AV630" s="13" t="s">
        <v>89</v>
      </c>
      <c r="AW630" s="13" t="s">
        <v>40</v>
      </c>
      <c r="AX630" s="13" t="s">
        <v>81</v>
      </c>
      <c r="AY630" s="239" t="s">
        <v>132</v>
      </c>
    </row>
    <row r="631" s="14" customFormat="1">
      <c r="A631" s="14"/>
      <c r="B631" s="240"/>
      <c r="C631" s="241"/>
      <c r="D631" s="223" t="s">
        <v>146</v>
      </c>
      <c r="E631" s="242" t="s">
        <v>42</v>
      </c>
      <c r="F631" s="243" t="s">
        <v>402</v>
      </c>
      <c r="G631" s="241"/>
      <c r="H631" s="244">
        <v>325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146</v>
      </c>
      <c r="AU631" s="250" t="s">
        <v>156</v>
      </c>
      <c r="AV631" s="14" t="s">
        <v>92</v>
      </c>
      <c r="AW631" s="14" t="s">
        <v>40</v>
      </c>
      <c r="AX631" s="14" t="s">
        <v>81</v>
      </c>
      <c r="AY631" s="250" t="s">
        <v>132</v>
      </c>
    </row>
    <row r="632" s="15" customFormat="1">
      <c r="A632" s="15"/>
      <c r="B632" s="251"/>
      <c r="C632" s="252"/>
      <c r="D632" s="223" t="s">
        <v>146</v>
      </c>
      <c r="E632" s="253" t="s">
        <v>42</v>
      </c>
      <c r="F632" s="254" t="s">
        <v>168</v>
      </c>
      <c r="G632" s="252"/>
      <c r="H632" s="255">
        <v>325</v>
      </c>
      <c r="I632" s="256"/>
      <c r="J632" s="252"/>
      <c r="K632" s="252"/>
      <c r="L632" s="257"/>
      <c r="M632" s="258"/>
      <c r="N632" s="259"/>
      <c r="O632" s="259"/>
      <c r="P632" s="259"/>
      <c r="Q632" s="259"/>
      <c r="R632" s="259"/>
      <c r="S632" s="259"/>
      <c r="T632" s="260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1" t="s">
        <v>146</v>
      </c>
      <c r="AU632" s="261" t="s">
        <v>156</v>
      </c>
      <c r="AV632" s="15" t="s">
        <v>140</v>
      </c>
      <c r="AW632" s="15" t="s">
        <v>4</v>
      </c>
      <c r="AX632" s="15" t="s">
        <v>89</v>
      </c>
      <c r="AY632" s="261" t="s">
        <v>132</v>
      </c>
    </row>
    <row r="633" s="2" customFormat="1" ht="16.5" customHeight="1">
      <c r="A633" s="42"/>
      <c r="B633" s="43"/>
      <c r="C633" s="210" t="s">
        <v>760</v>
      </c>
      <c r="D633" s="210" t="s">
        <v>135</v>
      </c>
      <c r="E633" s="211" t="s">
        <v>761</v>
      </c>
      <c r="F633" s="212" t="s">
        <v>762</v>
      </c>
      <c r="G633" s="213" t="s">
        <v>311</v>
      </c>
      <c r="H633" s="214">
        <v>6.2999999999999998</v>
      </c>
      <c r="I633" s="215"/>
      <c r="J633" s="216">
        <f>ROUND(I633*H633,2)</f>
        <v>0</v>
      </c>
      <c r="K633" s="212" t="s">
        <v>139</v>
      </c>
      <c r="L633" s="48"/>
      <c r="M633" s="217" t="s">
        <v>42</v>
      </c>
      <c r="N633" s="218" t="s">
        <v>52</v>
      </c>
      <c r="O633" s="88"/>
      <c r="P633" s="219">
        <f>O633*H633</f>
        <v>0</v>
      </c>
      <c r="Q633" s="219">
        <v>0</v>
      </c>
      <c r="R633" s="219">
        <f>Q633*H633</f>
        <v>0</v>
      </c>
      <c r="S633" s="219">
        <v>0.28999999999999998</v>
      </c>
      <c r="T633" s="220">
        <f>S633*H633</f>
        <v>1.8269999999999997</v>
      </c>
      <c r="U633" s="42"/>
      <c r="V633" s="42"/>
      <c r="W633" s="42"/>
      <c r="X633" s="42"/>
      <c r="Y633" s="42"/>
      <c r="Z633" s="42"/>
      <c r="AA633" s="42"/>
      <c r="AB633" s="42"/>
      <c r="AC633" s="42"/>
      <c r="AD633" s="42"/>
      <c r="AE633" s="42"/>
      <c r="AR633" s="221" t="s">
        <v>140</v>
      </c>
      <c r="AT633" s="221" t="s">
        <v>135</v>
      </c>
      <c r="AU633" s="221" t="s">
        <v>156</v>
      </c>
      <c r="AY633" s="20" t="s">
        <v>132</v>
      </c>
      <c r="BE633" s="222">
        <f>IF(N633="základní",J633,0)</f>
        <v>0</v>
      </c>
      <c r="BF633" s="222">
        <f>IF(N633="snížená",J633,0)</f>
        <v>0</v>
      </c>
      <c r="BG633" s="222">
        <f>IF(N633="zákl. přenesená",J633,0)</f>
        <v>0</v>
      </c>
      <c r="BH633" s="222">
        <f>IF(N633="sníž. přenesená",J633,0)</f>
        <v>0</v>
      </c>
      <c r="BI633" s="222">
        <f>IF(N633="nulová",J633,0)</f>
        <v>0</v>
      </c>
      <c r="BJ633" s="20" t="s">
        <v>89</v>
      </c>
      <c r="BK633" s="222">
        <f>ROUND(I633*H633,2)</f>
        <v>0</v>
      </c>
      <c r="BL633" s="20" t="s">
        <v>140</v>
      </c>
      <c r="BM633" s="221" t="s">
        <v>763</v>
      </c>
    </row>
    <row r="634" s="2" customFormat="1">
      <c r="A634" s="42"/>
      <c r="B634" s="43"/>
      <c r="C634" s="44"/>
      <c r="D634" s="223" t="s">
        <v>142</v>
      </c>
      <c r="E634" s="44"/>
      <c r="F634" s="224" t="s">
        <v>764</v>
      </c>
      <c r="G634" s="44"/>
      <c r="H634" s="44"/>
      <c r="I634" s="225"/>
      <c r="J634" s="44"/>
      <c r="K634" s="44"/>
      <c r="L634" s="48"/>
      <c r="M634" s="226"/>
      <c r="N634" s="227"/>
      <c r="O634" s="88"/>
      <c r="P634" s="88"/>
      <c r="Q634" s="88"/>
      <c r="R634" s="88"/>
      <c r="S634" s="88"/>
      <c r="T634" s="89"/>
      <c r="U634" s="42"/>
      <c r="V634" s="42"/>
      <c r="W634" s="42"/>
      <c r="X634" s="42"/>
      <c r="Y634" s="42"/>
      <c r="Z634" s="42"/>
      <c r="AA634" s="42"/>
      <c r="AB634" s="42"/>
      <c r="AC634" s="42"/>
      <c r="AD634" s="42"/>
      <c r="AE634" s="42"/>
      <c r="AT634" s="20" t="s">
        <v>142</v>
      </c>
      <c r="AU634" s="20" t="s">
        <v>156</v>
      </c>
    </row>
    <row r="635" s="2" customFormat="1">
      <c r="A635" s="42"/>
      <c r="B635" s="43"/>
      <c r="C635" s="44"/>
      <c r="D635" s="228" t="s">
        <v>144</v>
      </c>
      <c r="E635" s="44"/>
      <c r="F635" s="229" t="s">
        <v>765</v>
      </c>
      <c r="G635" s="44"/>
      <c r="H635" s="44"/>
      <c r="I635" s="225"/>
      <c r="J635" s="44"/>
      <c r="K635" s="44"/>
      <c r="L635" s="48"/>
      <c r="M635" s="226"/>
      <c r="N635" s="227"/>
      <c r="O635" s="88"/>
      <c r="P635" s="88"/>
      <c r="Q635" s="88"/>
      <c r="R635" s="88"/>
      <c r="S635" s="88"/>
      <c r="T635" s="89"/>
      <c r="U635" s="42"/>
      <c r="V635" s="42"/>
      <c r="W635" s="42"/>
      <c r="X635" s="42"/>
      <c r="Y635" s="42"/>
      <c r="Z635" s="42"/>
      <c r="AA635" s="42"/>
      <c r="AB635" s="42"/>
      <c r="AC635" s="42"/>
      <c r="AD635" s="42"/>
      <c r="AE635" s="42"/>
      <c r="AT635" s="20" t="s">
        <v>144</v>
      </c>
      <c r="AU635" s="20" t="s">
        <v>156</v>
      </c>
    </row>
    <row r="636" s="13" customFormat="1">
      <c r="A636" s="13"/>
      <c r="B636" s="230"/>
      <c r="C636" s="231"/>
      <c r="D636" s="223" t="s">
        <v>146</v>
      </c>
      <c r="E636" s="232" t="s">
        <v>42</v>
      </c>
      <c r="F636" s="233" t="s">
        <v>766</v>
      </c>
      <c r="G636" s="231"/>
      <c r="H636" s="232" t="s">
        <v>42</v>
      </c>
      <c r="I636" s="234"/>
      <c r="J636" s="231"/>
      <c r="K636" s="231"/>
      <c r="L636" s="235"/>
      <c r="M636" s="236"/>
      <c r="N636" s="237"/>
      <c r="O636" s="237"/>
      <c r="P636" s="237"/>
      <c r="Q636" s="237"/>
      <c r="R636" s="237"/>
      <c r="S636" s="237"/>
      <c r="T636" s="23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9" t="s">
        <v>146</v>
      </c>
      <c r="AU636" s="239" t="s">
        <v>156</v>
      </c>
      <c r="AV636" s="13" t="s">
        <v>89</v>
      </c>
      <c r="AW636" s="13" t="s">
        <v>40</v>
      </c>
      <c r="AX636" s="13" t="s">
        <v>81</v>
      </c>
      <c r="AY636" s="239" t="s">
        <v>132</v>
      </c>
    </row>
    <row r="637" s="14" customFormat="1">
      <c r="A637" s="14"/>
      <c r="B637" s="240"/>
      <c r="C637" s="241"/>
      <c r="D637" s="223" t="s">
        <v>146</v>
      </c>
      <c r="E637" s="242" t="s">
        <v>42</v>
      </c>
      <c r="F637" s="243" t="s">
        <v>444</v>
      </c>
      <c r="G637" s="241"/>
      <c r="H637" s="244">
        <v>6.2999999999999998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0" t="s">
        <v>146</v>
      </c>
      <c r="AU637" s="250" t="s">
        <v>156</v>
      </c>
      <c r="AV637" s="14" t="s">
        <v>92</v>
      </c>
      <c r="AW637" s="14" t="s">
        <v>40</v>
      </c>
      <c r="AX637" s="14" t="s">
        <v>81</v>
      </c>
      <c r="AY637" s="250" t="s">
        <v>132</v>
      </c>
    </row>
    <row r="638" s="15" customFormat="1">
      <c r="A638" s="15"/>
      <c r="B638" s="251"/>
      <c r="C638" s="252"/>
      <c r="D638" s="223" t="s">
        <v>146</v>
      </c>
      <c r="E638" s="253" t="s">
        <v>42</v>
      </c>
      <c r="F638" s="254" t="s">
        <v>168</v>
      </c>
      <c r="G638" s="252"/>
      <c r="H638" s="255">
        <v>6.2999999999999998</v>
      </c>
      <c r="I638" s="256"/>
      <c r="J638" s="252"/>
      <c r="K638" s="252"/>
      <c r="L638" s="257"/>
      <c r="M638" s="258"/>
      <c r="N638" s="259"/>
      <c r="O638" s="259"/>
      <c r="P638" s="259"/>
      <c r="Q638" s="259"/>
      <c r="R638" s="259"/>
      <c r="S638" s="259"/>
      <c r="T638" s="260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1" t="s">
        <v>146</v>
      </c>
      <c r="AU638" s="261" t="s">
        <v>156</v>
      </c>
      <c r="AV638" s="15" t="s">
        <v>140</v>
      </c>
      <c r="AW638" s="15" t="s">
        <v>4</v>
      </c>
      <c r="AX638" s="15" t="s">
        <v>89</v>
      </c>
      <c r="AY638" s="261" t="s">
        <v>132</v>
      </c>
    </row>
    <row r="639" s="2" customFormat="1" ht="16.5" customHeight="1">
      <c r="A639" s="42"/>
      <c r="B639" s="43"/>
      <c r="C639" s="210" t="s">
        <v>767</v>
      </c>
      <c r="D639" s="210" t="s">
        <v>135</v>
      </c>
      <c r="E639" s="211" t="s">
        <v>768</v>
      </c>
      <c r="F639" s="212" t="s">
        <v>769</v>
      </c>
      <c r="G639" s="213" t="s">
        <v>311</v>
      </c>
      <c r="H639" s="214">
        <v>16.899999999999999</v>
      </c>
      <c r="I639" s="215"/>
      <c r="J639" s="216">
        <f>ROUND(I639*H639,2)</f>
        <v>0</v>
      </c>
      <c r="K639" s="212" t="s">
        <v>139</v>
      </c>
      <c r="L639" s="48"/>
      <c r="M639" s="217" t="s">
        <v>42</v>
      </c>
      <c r="N639" s="218" t="s">
        <v>52</v>
      </c>
      <c r="O639" s="88"/>
      <c r="P639" s="219">
        <f>O639*H639</f>
        <v>0</v>
      </c>
      <c r="Q639" s="219">
        <v>0</v>
      </c>
      <c r="R639" s="219">
        <f>Q639*H639</f>
        <v>0</v>
      </c>
      <c r="S639" s="219">
        <v>0.11500000000000001</v>
      </c>
      <c r="T639" s="220">
        <f>S639*H639</f>
        <v>1.9435</v>
      </c>
      <c r="U639" s="42"/>
      <c r="V639" s="42"/>
      <c r="W639" s="42"/>
      <c r="X639" s="42"/>
      <c r="Y639" s="42"/>
      <c r="Z639" s="42"/>
      <c r="AA639" s="42"/>
      <c r="AB639" s="42"/>
      <c r="AC639" s="42"/>
      <c r="AD639" s="42"/>
      <c r="AE639" s="42"/>
      <c r="AR639" s="221" t="s">
        <v>140</v>
      </c>
      <c r="AT639" s="221" t="s">
        <v>135</v>
      </c>
      <c r="AU639" s="221" t="s">
        <v>156</v>
      </c>
      <c r="AY639" s="20" t="s">
        <v>132</v>
      </c>
      <c r="BE639" s="222">
        <f>IF(N639="základní",J639,0)</f>
        <v>0</v>
      </c>
      <c r="BF639" s="222">
        <f>IF(N639="snížená",J639,0)</f>
        <v>0</v>
      </c>
      <c r="BG639" s="222">
        <f>IF(N639="zákl. přenesená",J639,0)</f>
        <v>0</v>
      </c>
      <c r="BH639" s="222">
        <f>IF(N639="sníž. přenesená",J639,0)</f>
        <v>0</v>
      </c>
      <c r="BI639" s="222">
        <f>IF(N639="nulová",J639,0)</f>
        <v>0</v>
      </c>
      <c r="BJ639" s="20" t="s">
        <v>89</v>
      </c>
      <c r="BK639" s="222">
        <f>ROUND(I639*H639,2)</f>
        <v>0</v>
      </c>
      <c r="BL639" s="20" t="s">
        <v>140</v>
      </c>
      <c r="BM639" s="221" t="s">
        <v>770</v>
      </c>
    </row>
    <row r="640" s="2" customFormat="1">
      <c r="A640" s="42"/>
      <c r="B640" s="43"/>
      <c r="C640" s="44"/>
      <c r="D640" s="223" t="s">
        <v>142</v>
      </c>
      <c r="E640" s="44"/>
      <c r="F640" s="224" t="s">
        <v>771</v>
      </c>
      <c r="G640" s="44"/>
      <c r="H640" s="44"/>
      <c r="I640" s="225"/>
      <c r="J640" s="44"/>
      <c r="K640" s="44"/>
      <c r="L640" s="48"/>
      <c r="M640" s="226"/>
      <c r="N640" s="227"/>
      <c r="O640" s="88"/>
      <c r="P640" s="88"/>
      <c r="Q640" s="88"/>
      <c r="R640" s="88"/>
      <c r="S640" s="88"/>
      <c r="T640" s="89"/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T640" s="20" t="s">
        <v>142</v>
      </c>
      <c r="AU640" s="20" t="s">
        <v>156</v>
      </c>
    </row>
    <row r="641" s="2" customFormat="1">
      <c r="A641" s="42"/>
      <c r="B641" s="43"/>
      <c r="C641" s="44"/>
      <c r="D641" s="228" t="s">
        <v>144</v>
      </c>
      <c r="E641" s="44"/>
      <c r="F641" s="229" t="s">
        <v>772</v>
      </c>
      <c r="G641" s="44"/>
      <c r="H641" s="44"/>
      <c r="I641" s="225"/>
      <c r="J641" s="44"/>
      <c r="K641" s="44"/>
      <c r="L641" s="48"/>
      <c r="M641" s="226"/>
      <c r="N641" s="227"/>
      <c r="O641" s="88"/>
      <c r="P641" s="88"/>
      <c r="Q641" s="88"/>
      <c r="R641" s="88"/>
      <c r="S641" s="88"/>
      <c r="T641" s="89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T641" s="20" t="s">
        <v>144</v>
      </c>
      <c r="AU641" s="20" t="s">
        <v>156</v>
      </c>
    </row>
    <row r="642" s="13" customFormat="1">
      <c r="A642" s="13"/>
      <c r="B642" s="230"/>
      <c r="C642" s="231"/>
      <c r="D642" s="223" t="s">
        <v>146</v>
      </c>
      <c r="E642" s="232" t="s">
        <v>42</v>
      </c>
      <c r="F642" s="233" t="s">
        <v>773</v>
      </c>
      <c r="G642" s="231"/>
      <c r="H642" s="232" t="s">
        <v>42</v>
      </c>
      <c r="I642" s="234"/>
      <c r="J642" s="231"/>
      <c r="K642" s="231"/>
      <c r="L642" s="235"/>
      <c r="M642" s="236"/>
      <c r="N642" s="237"/>
      <c r="O642" s="237"/>
      <c r="P642" s="237"/>
      <c r="Q642" s="237"/>
      <c r="R642" s="237"/>
      <c r="S642" s="237"/>
      <c r="T642" s="23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9" t="s">
        <v>146</v>
      </c>
      <c r="AU642" s="239" t="s">
        <v>156</v>
      </c>
      <c r="AV642" s="13" t="s">
        <v>89</v>
      </c>
      <c r="AW642" s="13" t="s">
        <v>40</v>
      </c>
      <c r="AX642" s="13" t="s">
        <v>81</v>
      </c>
      <c r="AY642" s="239" t="s">
        <v>132</v>
      </c>
    </row>
    <row r="643" s="14" customFormat="1">
      <c r="A643" s="14"/>
      <c r="B643" s="240"/>
      <c r="C643" s="241"/>
      <c r="D643" s="223" t="s">
        <v>146</v>
      </c>
      <c r="E643" s="242" t="s">
        <v>42</v>
      </c>
      <c r="F643" s="243" t="s">
        <v>774</v>
      </c>
      <c r="G643" s="241"/>
      <c r="H643" s="244">
        <v>16.899999999999999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0" t="s">
        <v>146</v>
      </c>
      <c r="AU643" s="250" t="s">
        <v>156</v>
      </c>
      <c r="AV643" s="14" t="s">
        <v>92</v>
      </c>
      <c r="AW643" s="14" t="s">
        <v>40</v>
      </c>
      <c r="AX643" s="14" t="s">
        <v>81</v>
      </c>
      <c r="AY643" s="250" t="s">
        <v>132</v>
      </c>
    </row>
    <row r="644" s="15" customFormat="1">
      <c r="A644" s="15"/>
      <c r="B644" s="251"/>
      <c r="C644" s="252"/>
      <c r="D644" s="223" t="s">
        <v>146</v>
      </c>
      <c r="E644" s="253" t="s">
        <v>42</v>
      </c>
      <c r="F644" s="254" t="s">
        <v>168</v>
      </c>
      <c r="G644" s="252"/>
      <c r="H644" s="255">
        <v>16.899999999999999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1" t="s">
        <v>146</v>
      </c>
      <c r="AU644" s="261" t="s">
        <v>156</v>
      </c>
      <c r="AV644" s="15" t="s">
        <v>140</v>
      </c>
      <c r="AW644" s="15" t="s">
        <v>4</v>
      </c>
      <c r="AX644" s="15" t="s">
        <v>89</v>
      </c>
      <c r="AY644" s="261" t="s">
        <v>132</v>
      </c>
    </row>
    <row r="645" s="2" customFormat="1" ht="16.5" customHeight="1">
      <c r="A645" s="42"/>
      <c r="B645" s="43"/>
      <c r="C645" s="210" t="s">
        <v>775</v>
      </c>
      <c r="D645" s="210" t="s">
        <v>135</v>
      </c>
      <c r="E645" s="211" t="s">
        <v>776</v>
      </c>
      <c r="F645" s="212" t="s">
        <v>777</v>
      </c>
      <c r="G645" s="213" t="s">
        <v>138</v>
      </c>
      <c r="H645" s="214">
        <v>0.192</v>
      </c>
      <c r="I645" s="215"/>
      <c r="J645" s="216">
        <f>ROUND(I645*H645,2)</f>
        <v>0</v>
      </c>
      <c r="K645" s="212" t="s">
        <v>139</v>
      </c>
      <c r="L645" s="48"/>
      <c r="M645" s="217" t="s">
        <v>42</v>
      </c>
      <c r="N645" s="218" t="s">
        <v>52</v>
      </c>
      <c r="O645" s="88"/>
      <c r="P645" s="219">
        <f>O645*H645</f>
        <v>0</v>
      </c>
      <c r="Q645" s="219">
        <v>0</v>
      </c>
      <c r="R645" s="219">
        <f>Q645*H645</f>
        <v>0</v>
      </c>
      <c r="S645" s="219">
        <v>2</v>
      </c>
      <c r="T645" s="220">
        <f>S645*H645</f>
        <v>0.38400000000000001</v>
      </c>
      <c r="U645" s="42"/>
      <c r="V645" s="42"/>
      <c r="W645" s="42"/>
      <c r="X645" s="42"/>
      <c r="Y645" s="42"/>
      <c r="Z645" s="42"/>
      <c r="AA645" s="42"/>
      <c r="AB645" s="42"/>
      <c r="AC645" s="42"/>
      <c r="AD645" s="42"/>
      <c r="AE645" s="42"/>
      <c r="AR645" s="221" t="s">
        <v>140</v>
      </c>
      <c r="AT645" s="221" t="s">
        <v>135</v>
      </c>
      <c r="AU645" s="221" t="s">
        <v>156</v>
      </c>
      <c r="AY645" s="20" t="s">
        <v>132</v>
      </c>
      <c r="BE645" s="222">
        <f>IF(N645="základní",J645,0)</f>
        <v>0</v>
      </c>
      <c r="BF645" s="222">
        <f>IF(N645="snížená",J645,0)</f>
        <v>0</v>
      </c>
      <c r="BG645" s="222">
        <f>IF(N645="zákl. přenesená",J645,0)</f>
        <v>0</v>
      </c>
      <c r="BH645" s="222">
        <f>IF(N645="sníž. přenesená",J645,0)</f>
        <v>0</v>
      </c>
      <c r="BI645" s="222">
        <f>IF(N645="nulová",J645,0)</f>
        <v>0</v>
      </c>
      <c r="BJ645" s="20" t="s">
        <v>89</v>
      </c>
      <c r="BK645" s="222">
        <f>ROUND(I645*H645,2)</f>
        <v>0</v>
      </c>
      <c r="BL645" s="20" t="s">
        <v>140</v>
      </c>
      <c r="BM645" s="221" t="s">
        <v>778</v>
      </c>
    </row>
    <row r="646" s="2" customFormat="1">
      <c r="A646" s="42"/>
      <c r="B646" s="43"/>
      <c r="C646" s="44"/>
      <c r="D646" s="223" t="s">
        <v>142</v>
      </c>
      <c r="E646" s="44"/>
      <c r="F646" s="224" t="s">
        <v>777</v>
      </c>
      <c r="G646" s="44"/>
      <c r="H646" s="44"/>
      <c r="I646" s="225"/>
      <c r="J646" s="44"/>
      <c r="K646" s="44"/>
      <c r="L646" s="48"/>
      <c r="M646" s="226"/>
      <c r="N646" s="227"/>
      <c r="O646" s="88"/>
      <c r="P646" s="88"/>
      <c r="Q646" s="88"/>
      <c r="R646" s="88"/>
      <c r="S646" s="88"/>
      <c r="T646" s="89"/>
      <c r="U646" s="42"/>
      <c r="V646" s="42"/>
      <c r="W646" s="42"/>
      <c r="X646" s="42"/>
      <c r="Y646" s="42"/>
      <c r="Z646" s="42"/>
      <c r="AA646" s="42"/>
      <c r="AB646" s="42"/>
      <c r="AC646" s="42"/>
      <c r="AD646" s="42"/>
      <c r="AE646" s="42"/>
      <c r="AT646" s="20" t="s">
        <v>142</v>
      </c>
      <c r="AU646" s="20" t="s">
        <v>156</v>
      </c>
    </row>
    <row r="647" s="2" customFormat="1">
      <c r="A647" s="42"/>
      <c r="B647" s="43"/>
      <c r="C647" s="44"/>
      <c r="D647" s="228" t="s">
        <v>144</v>
      </c>
      <c r="E647" s="44"/>
      <c r="F647" s="229" t="s">
        <v>779</v>
      </c>
      <c r="G647" s="44"/>
      <c r="H647" s="44"/>
      <c r="I647" s="225"/>
      <c r="J647" s="44"/>
      <c r="K647" s="44"/>
      <c r="L647" s="48"/>
      <c r="M647" s="226"/>
      <c r="N647" s="227"/>
      <c r="O647" s="88"/>
      <c r="P647" s="88"/>
      <c r="Q647" s="88"/>
      <c r="R647" s="88"/>
      <c r="S647" s="88"/>
      <c r="T647" s="89"/>
      <c r="U647" s="42"/>
      <c r="V647" s="42"/>
      <c r="W647" s="42"/>
      <c r="X647" s="42"/>
      <c r="Y647" s="42"/>
      <c r="Z647" s="42"/>
      <c r="AA647" s="42"/>
      <c r="AB647" s="42"/>
      <c r="AC647" s="42"/>
      <c r="AD647" s="42"/>
      <c r="AE647" s="42"/>
      <c r="AT647" s="20" t="s">
        <v>144</v>
      </c>
      <c r="AU647" s="20" t="s">
        <v>156</v>
      </c>
    </row>
    <row r="648" s="13" customFormat="1">
      <c r="A648" s="13"/>
      <c r="B648" s="230"/>
      <c r="C648" s="231"/>
      <c r="D648" s="223" t="s">
        <v>146</v>
      </c>
      <c r="E648" s="232" t="s">
        <v>42</v>
      </c>
      <c r="F648" s="233" t="s">
        <v>780</v>
      </c>
      <c r="G648" s="231"/>
      <c r="H648" s="232" t="s">
        <v>42</v>
      </c>
      <c r="I648" s="234"/>
      <c r="J648" s="231"/>
      <c r="K648" s="231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146</v>
      </c>
      <c r="AU648" s="239" t="s">
        <v>156</v>
      </c>
      <c r="AV648" s="13" t="s">
        <v>89</v>
      </c>
      <c r="AW648" s="13" t="s">
        <v>40</v>
      </c>
      <c r="AX648" s="13" t="s">
        <v>81</v>
      </c>
      <c r="AY648" s="239" t="s">
        <v>132</v>
      </c>
    </row>
    <row r="649" s="14" customFormat="1">
      <c r="A649" s="14"/>
      <c r="B649" s="240"/>
      <c r="C649" s="241"/>
      <c r="D649" s="223" t="s">
        <v>146</v>
      </c>
      <c r="E649" s="242" t="s">
        <v>42</v>
      </c>
      <c r="F649" s="243" t="s">
        <v>781</v>
      </c>
      <c r="G649" s="241"/>
      <c r="H649" s="244">
        <v>0.192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146</v>
      </c>
      <c r="AU649" s="250" t="s">
        <v>156</v>
      </c>
      <c r="AV649" s="14" t="s">
        <v>92</v>
      </c>
      <c r="AW649" s="14" t="s">
        <v>40</v>
      </c>
      <c r="AX649" s="14" t="s">
        <v>81</v>
      </c>
      <c r="AY649" s="250" t="s">
        <v>132</v>
      </c>
    </row>
    <row r="650" s="15" customFormat="1">
      <c r="A650" s="15"/>
      <c r="B650" s="251"/>
      <c r="C650" s="252"/>
      <c r="D650" s="223" t="s">
        <v>146</v>
      </c>
      <c r="E650" s="253" t="s">
        <v>42</v>
      </c>
      <c r="F650" s="254" t="s">
        <v>168</v>
      </c>
      <c r="G650" s="252"/>
      <c r="H650" s="255">
        <v>0.192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1" t="s">
        <v>146</v>
      </c>
      <c r="AU650" s="261" t="s">
        <v>156</v>
      </c>
      <c r="AV650" s="15" t="s">
        <v>140</v>
      </c>
      <c r="AW650" s="15" t="s">
        <v>4</v>
      </c>
      <c r="AX650" s="15" t="s">
        <v>89</v>
      </c>
      <c r="AY650" s="261" t="s">
        <v>132</v>
      </c>
    </row>
    <row r="651" s="2" customFormat="1" ht="21.75" customHeight="1">
      <c r="A651" s="42"/>
      <c r="B651" s="43"/>
      <c r="C651" s="210" t="s">
        <v>782</v>
      </c>
      <c r="D651" s="210" t="s">
        <v>135</v>
      </c>
      <c r="E651" s="211" t="s">
        <v>783</v>
      </c>
      <c r="F651" s="212" t="s">
        <v>784</v>
      </c>
      <c r="G651" s="213" t="s">
        <v>311</v>
      </c>
      <c r="H651" s="214">
        <v>6.2999999999999998</v>
      </c>
      <c r="I651" s="215"/>
      <c r="J651" s="216">
        <f>ROUND(I651*H651,2)</f>
        <v>0</v>
      </c>
      <c r="K651" s="212" t="s">
        <v>139</v>
      </c>
      <c r="L651" s="48"/>
      <c r="M651" s="217" t="s">
        <v>42</v>
      </c>
      <c r="N651" s="218" t="s">
        <v>52</v>
      </c>
      <c r="O651" s="88"/>
      <c r="P651" s="219">
        <f>O651*H651</f>
        <v>0</v>
      </c>
      <c r="Q651" s="219">
        <v>0</v>
      </c>
      <c r="R651" s="219">
        <f>Q651*H651</f>
        <v>0</v>
      </c>
      <c r="S651" s="219">
        <v>0</v>
      </c>
      <c r="T651" s="220">
        <f>S651*H651</f>
        <v>0</v>
      </c>
      <c r="U651" s="42"/>
      <c r="V651" s="42"/>
      <c r="W651" s="42"/>
      <c r="X651" s="42"/>
      <c r="Y651" s="42"/>
      <c r="Z651" s="42"/>
      <c r="AA651" s="42"/>
      <c r="AB651" s="42"/>
      <c r="AC651" s="42"/>
      <c r="AD651" s="42"/>
      <c r="AE651" s="42"/>
      <c r="AR651" s="221" t="s">
        <v>140</v>
      </c>
      <c r="AT651" s="221" t="s">
        <v>135</v>
      </c>
      <c r="AU651" s="221" t="s">
        <v>156</v>
      </c>
      <c r="AY651" s="20" t="s">
        <v>132</v>
      </c>
      <c r="BE651" s="222">
        <f>IF(N651="základní",J651,0)</f>
        <v>0</v>
      </c>
      <c r="BF651" s="222">
        <f>IF(N651="snížená",J651,0)</f>
        <v>0</v>
      </c>
      <c r="BG651" s="222">
        <f>IF(N651="zákl. přenesená",J651,0)</f>
        <v>0</v>
      </c>
      <c r="BH651" s="222">
        <f>IF(N651="sníž. přenesená",J651,0)</f>
        <v>0</v>
      </c>
      <c r="BI651" s="222">
        <f>IF(N651="nulová",J651,0)</f>
        <v>0</v>
      </c>
      <c r="BJ651" s="20" t="s">
        <v>89</v>
      </c>
      <c r="BK651" s="222">
        <f>ROUND(I651*H651,2)</f>
        <v>0</v>
      </c>
      <c r="BL651" s="20" t="s">
        <v>140</v>
      </c>
      <c r="BM651" s="221" t="s">
        <v>785</v>
      </c>
    </row>
    <row r="652" s="2" customFormat="1">
      <c r="A652" s="42"/>
      <c r="B652" s="43"/>
      <c r="C652" s="44"/>
      <c r="D652" s="223" t="s">
        <v>142</v>
      </c>
      <c r="E652" s="44"/>
      <c r="F652" s="224" t="s">
        <v>786</v>
      </c>
      <c r="G652" s="44"/>
      <c r="H652" s="44"/>
      <c r="I652" s="225"/>
      <c r="J652" s="44"/>
      <c r="K652" s="44"/>
      <c r="L652" s="48"/>
      <c r="M652" s="226"/>
      <c r="N652" s="227"/>
      <c r="O652" s="88"/>
      <c r="P652" s="88"/>
      <c r="Q652" s="88"/>
      <c r="R652" s="88"/>
      <c r="S652" s="88"/>
      <c r="T652" s="89"/>
      <c r="U652" s="42"/>
      <c r="V652" s="42"/>
      <c r="W652" s="42"/>
      <c r="X652" s="42"/>
      <c r="Y652" s="42"/>
      <c r="Z652" s="42"/>
      <c r="AA652" s="42"/>
      <c r="AB652" s="42"/>
      <c r="AC652" s="42"/>
      <c r="AD652" s="42"/>
      <c r="AE652" s="42"/>
      <c r="AT652" s="20" t="s">
        <v>142</v>
      </c>
      <c r="AU652" s="20" t="s">
        <v>156</v>
      </c>
    </row>
    <row r="653" s="2" customFormat="1">
      <c r="A653" s="42"/>
      <c r="B653" s="43"/>
      <c r="C653" s="44"/>
      <c r="D653" s="228" t="s">
        <v>144</v>
      </c>
      <c r="E653" s="44"/>
      <c r="F653" s="229" t="s">
        <v>787</v>
      </c>
      <c r="G653" s="44"/>
      <c r="H653" s="44"/>
      <c r="I653" s="225"/>
      <c r="J653" s="44"/>
      <c r="K653" s="44"/>
      <c r="L653" s="48"/>
      <c r="M653" s="226"/>
      <c r="N653" s="227"/>
      <c r="O653" s="88"/>
      <c r="P653" s="88"/>
      <c r="Q653" s="88"/>
      <c r="R653" s="88"/>
      <c r="S653" s="88"/>
      <c r="T653" s="89"/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T653" s="20" t="s">
        <v>144</v>
      </c>
      <c r="AU653" s="20" t="s">
        <v>156</v>
      </c>
    </row>
    <row r="654" s="13" customFormat="1">
      <c r="A654" s="13"/>
      <c r="B654" s="230"/>
      <c r="C654" s="231"/>
      <c r="D654" s="223" t="s">
        <v>146</v>
      </c>
      <c r="E654" s="232" t="s">
        <v>42</v>
      </c>
      <c r="F654" s="233" t="s">
        <v>766</v>
      </c>
      <c r="G654" s="231"/>
      <c r="H654" s="232" t="s">
        <v>42</v>
      </c>
      <c r="I654" s="234"/>
      <c r="J654" s="231"/>
      <c r="K654" s="231"/>
      <c r="L654" s="235"/>
      <c r="M654" s="236"/>
      <c r="N654" s="237"/>
      <c r="O654" s="237"/>
      <c r="P654" s="237"/>
      <c r="Q654" s="237"/>
      <c r="R654" s="237"/>
      <c r="S654" s="237"/>
      <c r="T654" s="23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9" t="s">
        <v>146</v>
      </c>
      <c r="AU654" s="239" t="s">
        <v>156</v>
      </c>
      <c r="AV654" s="13" t="s">
        <v>89</v>
      </c>
      <c r="AW654" s="13" t="s">
        <v>40</v>
      </c>
      <c r="AX654" s="13" t="s">
        <v>81</v>
      </c>
      <c r="AY654" s="239" t="s">
        <v>132</v>
      </c>
    </row>
    <row r="655" s="14" customFormat="1">
      <c r="A655" s="14"/>
      <c r="B655" s="240"/>
      <c r="C655" s="241"/>
      <c r="D655" s="223" t="s">
        <v>146</v>
      </c>
      <c r="E655" s="242" t="s">
        <v>42</v>
      </c>
      <c r="F655" s="243" t="s">
        <v>444</v>
      </c>
      <c r="G655" s="241"/>
      <c r="H655" s="244">
        <v>6.2999999999999998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146</v>
      </c>
      <c r="AU655" s="250" t="s">
        <v>156</v>
      </c>
      <c r="AV655" s="14" t="s">
        <v>92</v>
      </c>
      <c r="AW655" s="14" t="s">
        <v>40</v>
      </c>
      <c r="AX655" s="14" t="s">
        <v>81</v>
      </c>
      <c r="AY655" s="250" t="s">
        <v>132</v>
      </c>
    </row>
    <row r="656" s="15" customFormat="1">
      <c r="A656" s="15"/>
      <c r="B656" s="251"/>
      <c r="C656" s="252"/>
      <c r="D656" s="223" t="s">
        <v>146</v>
      </c>
      <c r="E656" s="253" t="s">
        <v>42</v>
      </c>
      <c r="F656" s="254" t="s">
        <v>168</v>
      </c>
      <c r="G656" s="252"/>
      <c r="H656" s="255">
        <v>6.2999999999999998</v>
      </c>
      <c r="I656" s="256"/>
      <c r="J656" s="252"/>
      <c r="K656" s="252"/>
      <c r="L656" s="257"/>
      <c r="M656" s="258"/>
      <c r="N656" s="259"/>
      <c r="O656" s="259"/>
      <c r="P656" s="259"/>
      <c r="Q656" s="259"/>
      <c r="R656" s="259"/>
      <c r="S656" s="259"/>
      <c r="T656" s="260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61" t="s">
        <v>146</v>
      </c>
      <c r="AU656" s="261" t="s">
        <v>156</v>
      </c>
      <c r="AV656" s="15" t="s">
        <v>140</v>
      </c>
      <c r="AW656" s="15" t="s">
        <v>4</v>
      </c>
      <c r="AX656" s="15" t="s">
        <v>89</v>
      </c>
      <c r="AY656" s="261" t="s">
        <v>132</v>
      </c>
    </row>
    <row r="657" s="2" customFormat="1" ht="33" customHeight="1">
      <c r="A657" s="42"/>
      <c r="B657" s="43"/>
      <c r="C657" s="210" t="s">
        <v>658</v>
      </c>
      <c r="D657" s="210" t="s">
        <v>135</v>
      </c>
      <c r="E657" s="211" t="s">
        <v>788</v>
      </c>
      <c r="F657" s="212" t="s">
        <v>789</v>
      </c>
      <c r="G657" s="213" t="s">
        <v>189</v>
      </c>
      <c r="H657" s="214">
        <v>1.69</v>
      </c>
      <c r="I657" s="215"/>
      <c r="J657" s="216">
        <f>ROUND(I657*H657,2)</f>
        <v>0</v>
      </c>
      <c r="K657" s="212" t="s">
        <v>139</v>
      </c>
      <c r="L657" s="48"/>
      <c r="M657" s="217" t="s">
        <v>42</v>
      </c>
      <c r="N657" s="218" t="s">
        <v>52</v>
      </c>
      <c r="O657" s="88"/>
      <c r="P657" s="219">
        <f>O657*H657</f>
        <v>0</v>
      </c>
      <c r="Q657" s="219">
        <v>0</v>
      </c>
      <c r="R657" s="219">
        <f>Q657*H657</f>
        <v>0</v>
      </c>
      <c r="S657" s="219">
        <v>0</v>
      </c>
      <c r="T657" s="220">
        <f>S657*H657</f>
        <v>0</v>
      </c>
      <c r="U657" s="42"/>
      <c r="V657" s="42"/>
      <c r="W657" s="42"/>
      <c r="X657" s="42"/>
      <c r="Y657" s="42"/>
      <c r="Z657" s="42"/>
      <c r="AA657" s="42"/>
      <c r="AB657" s="42"/>
      <c r="AC657" s="42"/>
      <c r="AD657" s="42"/>
      <c r="AE657" s="42"/>
      <c r="AR657" s="221" t="s">
        <v>140</v>
      </c>
      <c r="AT657" s="221" t="s">
        <v>135</v>
      </c>
      <c r="AU657" s="221" t="s">
        <v>156</v>
      </c>
      <c r="AY657" s="20" t="s">
        <v>132</v>
      </c>
      <c r="BE657" s="222">
        <f>IF(N657="základní",J657,0)</f>
        <v>0</v>
      </c>
      <c r="BF657" s="222">
        <f>IF(N657="snížená",J657,0)</f>
        <v>0</v>
      </c>
      <c r="BG657" s="222">
        <f>IF(N657="zákl. přenesená",J657,0)</f>
        <v>0</v>
      </c>
      <c r="BH657" s="222">
        <f>IF(N657="sníž. přenesená",J657,0)</f>
        <v>0</v>
      </c>
      <c r="BI657" s="222">
        <f>IF(N657="nulová",J657,0)</f>
        <v>0</v>
      </c>
      <c r="BJ657" s="20" t="s">
        <v>89</v>
      </c>
      <c r="BK657" s="222">
        <f>ROUND(I657*H657,2)</f>
        <v>0</v>
      </c>
      <c r="BL657" s="20" t="s">
        <v>140</v>
      </c>
      <c r="BM657" s="221" t="s">
        <v>790</v>
      </c>
    </row>
    <row r="658" s="2" customFormat="1">
      <c r="A658" s="42"/>
      <c r="B658" s="43"/>
      <c r="C658" s="44"/>
      <c r="D658" s="223" t="s">
        <v>142</v>
      </c>
      <c r="E658" s="44"/>
      <c r="F658" s="224" t="s">
        <v>791</v>
      </c>
      <c r="G658" s="44"/>
      <c r="H658" s="44"/>
      <c r="I658" s="225"/>
      <c r="J658" s="44"/>
      <c r="K658" s="44"/>
      <c r="L658" s="48"/>
      <c r="M658" s="226"/>
      <c r="N658" s="227"/>
      <c r="O658" s="88"/>
      <c r="P658" s="88"/>
      <c r="Q658" s="88"/>
      <c r="R658" s="88"/>
      <c r="S658" s="88"/>
      <c r="T658" s="89"/>
      <c r="U658" s="42"/>
      <c r="V658" s="42"/>
      <c r="W658" s="42"/>
      <c r="X658" s="42"/>
      <c r="Y658" s="42"/>
      <c r="Z658" s="42"/>
      <c r="AA658" s="42"/>
      <c r="AB658" s="42"/>
      <c r="AC658" s="42"/>
      <c r="AD658" s="42"/>
      <c r="AE658" s="42"/>
      <c r="AT658" s="20" t="s">
        <v>142</v>
      </c>
      <c r="AU658" s="20" t="s">
        <v>156</v>
      </c>
    </row>
    <row r="659" s="2" customFormat="1">
      <c r="A659" s="42"/>
      <c r="B659" s="43"/>
      <c r="C659" s="44"/>
      <c r="D659" s="228" t="s">
        <v>144</v>
      </c>
      <c r="E659" s="44"/>
      <c r="F659" s="229" t="s">
        <v>792</v>
      </c>
      <c r="G659" s="44"/>
      <c r="H659" s="44"/>
      <c r="I659" s="225"/>
      <c r="J659" s="44"/>
      <c r="K659" s="44"/>
      <c r="L659" s="48"/>
      <c r="M659" s="226"/>
      <c r="N659" s="227"/>
      <c r="O659" s="88"/>
      <c r="P659" s="88"/>
      <c r="Q659" s="88"/>
      <c r="R659" s="88"/>
      <c r="S659" s="88"/>
      <c r="T659" s="89"/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T659" s="20" t="s">
        <v>144</v>
      </c>
      <c r="AU659" s="20" t="s">
        <v>156</v>
      </c>
    </row>
    <row r="660" s="13" customFormat="1">
      <c r="A660" s="13"/>
      <c r="B660" s="230"/>
      <c r="C660" s="231"/>
      <c r="D660" s="223" t="s">
        <v>146</v>
      </c>
      <c r="E660" s="232" t="s">
        <v>42</v>
      </c>
      <c r="F660" s="233" t="s">
        <v>773</v>
      </c>
      <c r="G660" s="231"/>
      <c r="H660" s="232" t="s">
        <v>42</v>
      </c>
      <c r="I660" s="234"/>
      <c r="J660" s="231"/>
      <c r="K660" s="231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146</v>
      </c>
      <c r="AU660" s="239" t="s">
        <v>156</v>
      </c>
      <c r="AV660" s="13" t="s">
        <v>89</v>
      </c>
      <c r="AW660" s="13" t="s">
        <v>40</v>
      </c>
      <c r="AX660" s="13" t="s">
        <v>81</v>
      </c>
      <c r="AY660" s="239" t="s">
        <v>132</v>
      </c>
    </row>
    <row r="661" s="14" customFormat="1">
      <c r="A661" s="14"/>
      <c r="B661" s="240"/>
      <c r="C661" s="241"/>
      <c r="D661" s="223" t="s">
        <v>146</v>
      </c>
      <c r="E661" s="242" t="s">
        <v>42</v>
      </c>
      <c r="F661" s="243" t="s">
        <v>793</v>
      </c>
      <c r="G661" s="241"/>
      <c r="H661" s="244">
        <v>1.69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146</v>
      </c>
      <c r="AU661" s="250" t="s">
        <v>156</v>
      </c>
      <c r="AV661" s="14" t="s">
        <v>92</v>
      </c>
      <c r="AW661" s="14" t="s">
        <v>40</v>
      </c>
      <c r="AX661" s="14" t="s">
        <v>81</v>
      </c>
      <c r="AY661" s="250" t="s">
        <v>132</v>
      </c>
    </row>
    <row r="662" s="15" customFormat="1">
      <c r="A662" s="15"/>
      <c r="B662" s="251"/>
      <c r="C662" s="252"/>
      <c r="D662" s="223" t="s">
        <v>146</v>
      </c>
      <c r="E662" s="253" t="s">
        <v>42</v>
      </c>
      <c r="F662" s="254" t="s">
        <v>168</v>
      </c>
      <c r="G662" s="252"/>
      <c r="H662" s="255">
        <v>1.69</v>
      </c>
      <c r="I662" s="256"/>
      <c r="J662" s="252"/>
      <c r="K662" s="252"/>
      <c r="L662" s="257"/>
      <c r="M662" s="258"/>
      <c r="N662" s="259"/>
      <c r="O662" s="259"/>
      <c r="P662" s="259"/>
      <c r="Q662" s="259"/>
      <c r="R662" s="259"/>
      <c r="S662" s="259"/>
      <c r="T662" s="260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1" t="s">
        <v>146</v>
      </c>
      <c r="AU662" s="261" t="s">
        <v>156</v>
      </c>
      <c r="AV662" s="15" t="s">
        <v>140</v>
      </c>
      <c r="AW662" s="15" t="s">
        <v>4</v>
      </c>
      <c r="AX662" s="15" t="s">
        <v>89</v>
      </c>
      <c r="AY662" s="261" t="s">
        <v>132</v>
      </c>
    </row>
    <row r="663" s="2" customFormat="1" ht="24.15" customHeight="1">
      <c r="A663" s="42"/>
      <c r="B663" s="43"/>
      <c r="C663" s="210" t="s">
        <v>794</v>
      </c>
      <c r="D663" s="210" t="s">
        <v>135</v>
      </c>
      <c r="E663" s="211" t="s">
        <v>795</v>
      </c>
      <c r="F663" s="212" t="s">
        <v>796</v>
      </c>
      <c r="G663" s="213" t="s">
        <v>189</v>
      </c>
      <c r="H663" s="214">
        <v>25.100000000000001</v>
      </c>
      <c r="I663" s="215"/>
      <c r="J663" s="216">
        <f>ROUND(I663*H663,2)</f>
        <v>0</v>
      </c>
      <c r="K663" s="212" t="s">
        <v>139</v>
      </c>
      <c r="L663" s="48"/>
      <c r="M663" s="217" t="s">
        <v>42</v>
      </c>
      <c r="N663" s="218" t="s">
        <v>52</v>
      </c>
      <c r="O663" s="88"/>
      <c r="P663" s="219">
        <f>O663*H663</f>
        <v>0</v>
      </c>
      <c r="Q663" s="219">
        <v>0</v>
      </c>
      <c r="R663" s="219">
        <f>Q663*H663</f>
        <v>0</v>
      </c>
      <c r="S663" s="219">
        <v>0</v>
      </c>
      <c r="T663" s="220">
        <f>S663*H663</f>
        <v>0</v>
      </c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R663" s="221" t="s">
        <v>140</v>
      </c>
      <c r="AT663" s="221" t="s">
        <v>135</v>
      </c>
      <c r="AU663" s="221" t="s">
        <v>156</v>
      </c>
      <c r="AY663" s="20" t="s">
        <v>132</v>
      </c>
      <c r="BE663" s="222">
        <f>IF(N663="základní",J663,0)</f>
        <v>0</v>
      </c>
      <c r="BF663" s="222">
        <f>IF(N663="snížená",J663,0)</f>
        <v>0</v>
      </c>
      <c r="BG663" s="222">
        <f>IF(N663="zákl. přenesená",J663,0)</f>
        <v>0</v>
      </c>
      <c r="BH663" s="222">
        <f>IF(N663="sníž. přenesená",J663,0)</f>
        <v>0</v>
      </c>
      <c r="BI663" s="222">
        <f>IF(N663="nulová",J663,0)</f>
        <v>0</v>
      </c>
      <c r="BJ663" s="20" t="s">
        <v>89</v>
      </c>
      <c r="BK663" s="222">
        <f>ROUND(I663*H663,2)</f>
        <v>0</v>
      </c>
      <c r="BL663" s="20" t="s">
        <v>140</v>
      </c>
      <c r="BM663" s="221" t="s">
        <v>797</v>
      </c>
    </row>
    <row r="664" s="2" customFormat="1">
      <c r="A664" s="42"/>
      <c r="B664" s="43"/>
      <c r="C664" s="44"/>
      <c r="D664" s="223" t="s">
        <v>142</v>
      </c>
      <c r="E664" s="44"/>
      <c r="F664" s="224" t="s">
        <v>798</v>
      </c>
      <c r="G664" s="44"/>
      <c r="H664" s="44"/>
      <c r="I664" s="225"/>
      <c r="J664" s="44"/>
      <c r="K664" s="44"/>
      <c r="L664" s="48"/>
      <c r="M664" s="226"/>
      <c r="N664" s="227"/>
      <c r="O664" s="88"/>
      <c r="P664" s="88"/>
      <c r="Q664" s="88"/>
      <c r="R664" s="88"/>
      <c r="S664" s="88"/>
      <c r="T664" s="89"/>
      <c r="U664" s="42"/>
      <c r="V664" s="42"/>
      <c r="W664" s="42"/>
      <c r="X664" s="42"/>
      <c r="Y664" s="42"/>
      <c r="Z664" s="42"/>
      <c r="AA664" s="42"/>
      <c r="AB664" s="42"/>
      <c r="AC664" s="42"/>
      <c r="AD664" s="42"/>
      <c r="AE664" s="42"/>
      <c r="AT664" s="20" t="s">
        <v>142</v>
      </c>
      <c r="AU664" s="20" t="s">
        <v>156</v>
      </c>
    </row>
    <row r="665" s="2" customFormat="1">
      <c r="A665" s="42"/>
      <c r="B665" s="43"/>
      <c r="C665" s="44"/>
      <c r="D665" s="228" t="s">
        <v>144</v>
      </c>
      <c r="E665" s="44"/>
      <c r="F665" s="229" t="s">
        <v>799</v>
      </c>
      <c r="G665" s="44"/>
      <c r="H665" s="44"/>
      <c r="I665" s="225"/>
      <c r="J665" s="44"/>
      <c r="K665" s="44"/>
      <c r="L665" s="48"/>
      <c r="M665" s="226"/>
      <c r="N665" s="227"/>
      <c r="O665" s="88"/>
      <c r="P665" s="88"/>
      <c r="Q665" s="88"/>
      <c r="R665" s="88"/>
      <c r="S665" s="88"/>
      <c r="T665" s="89"/>
      <c r="U665" s="42"/>
      <c r="V665" s="42"/>
      <c r="W665" s="42"/>
      <c r="X665" s="42"/>
      <c r="Y665" s="42"/>
      <c r="Z665" s="42"/>
      <c r="AA665" s="42"/>
      <c r="AB665" s="42"/>
      <c r="AC665" s="42"/>
      <c r="AD665" s="42"/>
      <c r="AE665" s="42"/>
      <c r="AT665" s="20" t="s">
        <v>144</v>
      </c>
      <c r="AU665" s="20" t="s">
        <v>156</v>
      </c>
    </row>
    <row r="666" s="13" customFormat="1">
      <c r="A666" s="13"/>
      <c r="B666" s="230"/>
      <c r="C666" s="231"/>
      <c r="D666" s="223" t="s">
        <v>146</v>
      </c>
      <c r="E666" s="232" t="s">
        <v>42</v>
      </c>
      <c r="F666" s="233" t="s">
        <v>751</v>
      </c>
      <c r="G666" s="231"/>
      <c r="H666" s="232" t="s">
        <v>42</v>
      </c>
      <c r="I666" s="234"/>
      <c r="J666" s="231"/>
      <c r="K666" s="231"/>
      <c r="L666" s="235"/>
      <c r="M666" s="236"/>
      <c r="N666" s="237"/>
      <c r="O666" s="237"/>
      <c r="P666" s="237"/>
      <c r="Q666" s="237"/>
      <c r="R666" s="237"/>
      <c r="S666" s="237"/>
      <c r="T666" s="23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9" t="s">
        <v>146</v>
      </c>
      <c r="AU666" s="239" t="s">
        <v>156</v>
      </c>
      <c r="AV666" s="13" t="s">
        <v>89</v>
      </c>
      <c r="AW666" s="13" t="s">
        <v>40</v>
      </c>
      <c r="AX666" s="13" t="s">
        <v>81</v>
      </c>
      <c r="AY666" s="239" t="s">
        <v>132</v>
      </c>
    </row>
    <row r="667" s="14" customFormat="1">
      <c r="A667" s="14"/>
      <c r="B667" s="240"/>
      <c r="C667" s="241"/>
      <c r="D667" s="223" t="s">
        <v>146</v>
      </c>
      <c r="E667" s="242" t="s">
        <v>42</v>
      </c>
      <c r="F667" s="243" t="s">
        <v>752</v>
      </c>
      <c r="G667" s="241"/>
      <c r="H667" s="244">
        <v>5.0999999999999996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0" t="s">
        <v>146</v>
      </c>
      <c r="AU667" s="250" t="s">
        <v>156</v>
      </c>
      <c r="AV667" s="14" t="s">
        <v>92</v>
      </c>
      <c r="AW667" s="14" t="s">
        <v>40</v>
      </c>
      <c r="AX667" s="14" t="s">
        <v>81</v>
      </c>
      <c r="AY667" s="250" t="s">
        <v>132</v>
      </c>
    </row>
    <row r="668" s="13" customFormat="1">
      <c r="A668" s="13"/>
      <c r="B668" s="230"/>
      <c r="C668" s="231"/>
      <c r="D668" s="223" t="s">
        <v>146</v>
      </c>
      <c r="E668" s="232" t="s">
        <v>42</v>
      </c>
      <c r="F668" s="233" t="s">
        <v>753</v>
      </c>
      <c r="G668" s="231"/>
      <c r="H668" s="232" t="s">
        <v>42</v>
      </c>
      <c r="I668" s="234"/>
      <c r="J668" s="231"/>
      <c r="K668" s="231"/>
      <c r="L668" s="235"/>
      <c r="M668" s="236"/>
      <c r="N668" s="237"/>
      <c r="O668" s="237"/>
      <c r="P668" s="237"/>
      <c r="Q668" s="237"/>
      <c r="R668" s="237"/>
      <c r="S668" s="237"/>
      <c r="T668" s="23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9" t="s">
        <v>146</v>
      </c>
      <c r="AU668" s="239" t="s">
        <v>156</v>
      </c>
      <c r="AV668" s="13" t="s">
        <v>89</v>
      </c>
      <c r="AW668" s="13" t="s">
        <v>40</v>
      </c>
      <c r="AX668" s="13" t="s">
        <v>81</v>
      </c>
      <c r="AY668" s="239" t="s">
        <v>132</v>
      </c>
    </row>
    <row r="669" s="14" customFormat="1">
      <c r="A669" s="14"/>
      <c r="B669" s="240"/>
      <c r="C669" s="241"/>
      <c r="D669" s="223" t="s">
        <v>146</v>
      </c>
      <c r="E669" s="242" t="s">
        <v>42</v>
      </c>
      <c r="F669" s="243" t="s">
        <v>276</v>
      </c>
      <c r="G669" s="241"/>
      <c r="H669" s="244">
        <v>20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146</v>
      </c>
      <c r="AU669" s="250" t="s">
        <v>156</v>
      </c>
      <c r="AV669" s="14" t="s">
        <v>92</v>
      </c>
      <c r="AW669" s="14" t="s">
        <v>40</v>
      </c>
      <c r="AX669" s="14" t="s">
        <v>81</v>
      </c>
      <c r="AY669" s="250" t="s">
        <v>132</v>
      </c>
    </row>
    <row r="670" s="15" customFormat="1">
      <c r="A670" s="15"/>
      <c r="B670" s="251"/>
      <c r="C670" s="252"/>
      <c r="D670" s="223" t="s">
        <v>146</v>
      </c>
      <c r="E670" s="253" t="s">
        <v>42</v>
      </c>
      <c r="F670" s="254" t="s">
        <v>168</v>
      </c>
      <c r="G670" s="252"/>
      <c r="H670" s="255">
        <v>25.100000000000001</v>
      </c>
      <c r="I670" s="256"/>
      <c r="J670" s="252"/>
      <c r="K670" s="252"/>
      <c r="L670" s="257"/>
      <c r="M670" s="258"/>
      <c r="N670" s="259"/>
      <c r="O670" s="259"/>
      <c r="P670" s="259"/>
      <c r="Q670" s="259"/>
      <c r="R670" s="259"/>
      <c r="S670" s="259"/>
      <c r="T670" s="260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61" t="s">
        <v>146</v>
      </c>
      <c r="AU670" s="261" t="s">
        <v>156</v>
      </c>
      <c r="AV670" s="15" t="s">
        <v>140</v>
      </c>
      <c r="AW670" s="15" t="s">
        <v>40</v>
      </c>
      <c r="AX670" s="15" t="s">
        <v>89</v>
      </c>
      <c r="AY670" s="261" t="s">
        <v>132</v>
      </c>
    </row>
    <row r="671" s="2" customFormat="1" ht="24.15" customHeight="1">
      <c r="A671" s="42"/>
      <c r="B671" s="43"/>
      <c r="C671" s="210" t="s">
        <v>800</v>
      </c>
      <c r="D671" s="210" t="s">
        <v>135</v>
      </c>
      <c r="E671" s="211" t="s">
        <v>801</v>
      </c>
      <c r="F671" s="212" t="s">
        <v>802</v>
      </c>
      <c r="G671" s="213" t="s">
        <v>189</v>
      </c>
      <c r="H671" s="214">
        <v>102.55500000000001</v>
      </c>
      <c r="I671" s="215"/>
      <c r="J671" s="216">
        <f>ROUND(I671*H671,2)</f>
        <v>0</v>
      </c>
      <c r="K671" s="212" t="s">
        <v>139</v>
      </c>
      <c r="L671" s="48"/>
      <c r="M671" s="217" t="s">
        <v>42</v>
      </c>
      <c r="N671" s="218" t="s">
        <v>52</v>
      </c>
      <c r="O671" s="88"/>
      <c r="P671" s="219">
        <f>O671*H671</f>
        <v>0</v>
      </c>
      <c r="Q671" s="219">
        <v>0</v>
      </c>
      <c r="R671" s="219">
        <f>Q671*H671</f>
        <v>0</v>
      </c>
      <c r="S671" s="219">
        <v>0.23999999999999999</v>
      </c>
      <c r="T671" s="220">
        <f>S671*H671</f>
        <v>24.613199999999999</v>
      </c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R671" s="221" t="s">
        <v>140</v>
      </c>
      <c r="AT671" s="221" t="s">
        <v>135</v>
      </c>
      <c r="AU671" s="221" t="s">
        <v>156</v>
      </c>
      <c r="AY671" s="20" t="s">
        <v>132</v>
      </c>
      <c r="BE671" s="222">
        <f>IF(N671="základní",J671,0)</f>
        <v>0</v>
      </c>
      <c r="BF671" s="222">
        <f>IF(N671="snížená",J671,0)</f>
        <v>0</v>
      </c>
      <c r="BG671" s="222">
        <f>IF(N671="zákl. přenesená",J671,0)</f>
        <v>0</v>
      </c>
      <c r="BH671" s="222">
        <f>IF(N671="sníž. přenesená",J671,0)</f>
        <v>0</v>
      </c>
      <c r="BI671" s="222">
        <f>IF(N671="nulová",J671,0)</f>
        <v>0</v>
      </c>
      <c r="BJ671" s="20" t="s">
        <v>89</v>
      </c>
      <c r="BK671" s="222">
        <f>ROUND(I671*H671,2)</f>
        <v>0</v>
      </c>
      <c r="BL671" s="20" t="s">
        <v>140</v>
      </c>
      <c r="BM671" s="221" t="s">
        <v>803</v>
      </c>
    </row>
    <row r="672" s="2" customFormat="1">
      <c r="A672" s="42"/>
      <c r="B672" s="43"/>
      <c r="C672" s="44"/>
      <c r="D672" s="223" t="s">
        <v>142</v>
      </c>
      <c r="E672" s="44"/>
      <c r="F672" s="224" t="s">
        <v>804</v>
      </c>
      <c r="G672" s="44"/>
      <c r="H672" s="44"/>
      <c r="I672" s="225"/>
      <c r="J672" s="44"/>
      <c r="K672" s="44"/>
      <c r="L672" s="48"/>
      <c r="M672" s="226"/>
      <c r="N672" s="227"/>
      <c r="O672" s="88"/>
      <c r="P672" s="88"/>
      <c r="Q672" s="88"/>
      <c r="R672" s="88"/>
      <c r="S672" s="88"/>
      <c r="T672" s="89"/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T672" s="20" t="s">
        <v>142</v>
      </c>
      <c r="AU672" s="20" t="s">
        <v>156</v>
      </c>
    </row>
    <row r="673" s="2" customFormat="1">
      <c r="A673" s="42"/>
      <c r="B673" s="43"/>
      <c r="C673" s="44"/>
      <c r="D673" s="228" t="s">
        <v>144</v>
      </c>
      <c r="E673" s="44"/>
      <c r="F673" s="229" t="s">
        <v>805</v>
      </c>
      <c r="G673" s="44"/>
      <c r="H673" s="44"/>
      <c r="I673" s="225"/>
      <c r="J673" s="44"/>
      <c r="K673" s="44"/>
      <c r="L673" s="48"/>
      <c r="M673" s="226"/>
      <c r="N673" s="227"/>
      <c r="O673" s="88"/>
      <c r="P673" s="88"/>
      <c r="Q673" s="88"/>
      <c r="R673" s="88"/>
      <c r="S673" s="88"/>
      <c r="T673" s="89"/>
      <c r="U673" s="42"/>
      <c r="V673" s="42"/>
      <c r="W673" s="42"/>
      <c r="X673" s="42"/>
      <c r="Y673" s="42"/>
      <c r="Z673" s="42"/>
      <c r="AA673" s="42"/>
      <c r="AB673" s="42"/>
      <c r="AC673" s="42"/>
      <c r="AD673" s="42"/>
      <c r="AE673" s="42"/>
      <c r="AT673" s="20" t="s">
        <v>144</v>
      </c>
      <c r="AU673" s="20" t="s">
        <v>156</v>
      </c>
    </row>
    <row r="674" s="13" customFormat="1">
      <c r="A674" s="13"/>
      <c r="B674" s="230"/>
      <c r="C674" s="231"/>
      <c r="D674" s="223" t="s">
        <v>146</v>
      </c>
      <c r="E674" s="232" t="s">
        <v>42</v>
      </c>
      <c r="F674" s="233" t="s">
        <v>759</v>
      </c>
      <c r="G674" s="231"/>
      <c r="H674" s="232" t="s">
        <v>42</v>
      </c>
      <c r="I674" s="234"/>
      <c r="J674" s="231"/>
      <c r="K674" s="231"/>
      <c r="L674" s="235"/>
      <c r="M674" s="236"/>
      <c r="N674" s="237"/>
      <c r="O674" s="237"/>
      <c r="P674" s="237"/>
      <c r="Q674" s="237"/>
      <c r="R674" s="237"/>
      <c r="S674" s="237"/>
      <c r="T674" s="23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9" t="s">
        <v>146</v>
      </c>
      <c r="AU674" s="239" t="s">
        <v>156</v>
      </c>
      <c r="AV674" s="13" t="s">
        <v>89</v>
      </c>
      <c r="AW674" s="13" t="s">
        <v>40</v>
      </c>
      <c r="AX674" s="13" t="s">
        <v>81</v>
      </c>
      <c r="AY674" s="239" t="s">
        <v>132</v>
      </c>
    </row>
    <row r="675" s="14" customFormat="1">
      <c r="A675" s="14"/>
      <c r="B675" s="240"/>
      <c r="C675" s="241"/>
      <c r="D675" s="223" t="s">
        <v>146</v>
      </c>
      <c r="E675" s="242" t="s">
        <v>42</v>
      </c>
      <c r="F675" s="243" t="s">
        <v>806</v>
      </c>
      <c r="G675" s="241"/>
      <c r="H675" s="244">
        <v>97.5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146</v>
      </c>
      <c r="AU675" s="250" t="s">
        <v>156</v>
      </c>
      <c r="AV675" s="14" t="s">
        <v>92</v>
      </c>
      <c r="AW675" s="14" t="s">
        <v>40</v>
      </c>
      <c r="AX675" s="14" t="s">
        <v>81</v>
      </c>
      <c r="AY675" s="250" t="s">
        <v>132</v>
      </c>
    </row>
    <row r="676" s="13" customFormat="1">
      <c r="A676" s="13"/>
      <c r="B676" s="230"/>
      <c r="C676" s="231"/>
      <c r="D676" s="223" t="s">
        <v>146</v>
      </c>
      <c r="E676" s="232" t="s">
        <v>42</v>
      </c>
      <c r="F676" s="233" t="s">
        <v>766</v>
      </c>
      <c r="G676" s="231"/>
      <c r="H676" s="232" t="s">
        <v>42</v>
      </c>
      <c r="I676" s="234"/>
      <c r="J676" s="231"/>
      <c r="K676" s="231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146</v>
      </c>
      <c r="AU676" s="239" t="s">
        <v>156</v>
      </c>
      <c r="AV676" s="13" t="s">
        <v>89</v>
      </c>
      <c r="AW676" s="13" t="s">
        <v>40</v>
      </c>
      <c r="AX676" s="13" t="s">
        <v>81</v>
      </c>
      <c r="AY676" s="239" t="s">
        <v>132</v>
      </c>
    </row>
    <row r="677" s="14" customFormat="1">
      <c r="A677" s="14"/>
      <c r="B677" s="240"/>
      <c r="C677" s="241"/>
      <c r="D677" s="223" t="s">
        <v>146</v>
      </c>
      <c r="E677" s="242" t="s">
        <v>42</v>
      </c>
      <c r="F677" s="243" t="s">
        <v>807</v>
      </c>
      <c r="G677" s="241"/>
      <c r="H677" s="244">
        <v>2.52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146</v>
      </c>
      <c r="AU677" s="250" t="s">
        <v>156</v>
      </c>
      <c r="AV677" s="14" t="s">
        <v>92</v>
      </c>
      <c r="AW677" s="14" t="s">
        <v>40</v>
      </c>
      <c r="AX677" s="14" t="s">
        <v>81</v>
      </c>
      <c r="AY677" s="250" t="s">
        <v>132</v>
      </c>
    </row>
    <row r="678" s="13" customFormat="1">
      <c r="A678" s="13"/>
      <c r="B678" s="230"/>
      <c r="C678" s="231"/>
      <c r="D678" s="223" t="s">
        <v>146</v>
      </c>
      <c r="E678" s="232" t="s">
        <v>42</v>
      </c>
      <c r="F678" s="233" t="s">
        <v>773</v>
      </c>
      <c r="G678" s="231"/>
      <c r="H678" s="232" t="s">
        <v>42</v>
      </c>
      <c r="I678" s="234"/>
      <c r="J678" s="231"/>
      <c r="K678" s="231"/>
      <c r="L678" s="235"/>
      <c r="M678" s="236"/>
      <c r="N678" s="237"/>
      <c r="O678" s="237"/>
      <c r="P678" s="237"/>
      <c r="Q678" s="237"/>
      <c r="R678" s="237"/>
      <c r="S678" s="237"/>
      <c r="T678" s="23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9" t="s">
        <v>146</v>
      </c>
      <c r="AU678" s="239" t="s">
        <v>156</v>
      </c>
      <c r="AV678" s="13" t="s">
        <v>89</v>
      </c>
      <c r="AW678" s="13" t="s">
        <v>40</v>
      </c>
      <c r="AX678" s="13" t="s">
        <v>81</v>
      </c>
      <c r="AY678" s="239" t="s">
        <v>132</v>
      </c>
    </row>
    <row r="679" s="14" customFormat="1">
      <c r="A679" s="14"/>
      <c r="B679" s="240"/>
      <c r="C679" s="241"/>
      <c r="D679" s="223" t="s">
        <v>146</v>
      </c>
      <c r="E679" s="242" t="s">
        <v>42</v>
      </c>
      <c r="F679" s="243" t="s">
        <v>808</v>
      </c>
      <c r="G679" s="241"/>
      <c r="H679" s="244">
        <v>2.5350000000000001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146</v>
      </c>
      <c r="AU679" s="250" t="s">
        <v>156</v>
      </c>
      <c r="AV679" s="14" t="s">
        <v>92</v>
      </c>
      <c r="AW679" s="14" t="s">
        <v>40</v>
      </c>
      <c r="AX679" s="14" t="s">
        <v>81</v>
      </c>
      <c r="AY679" s="250" t="s">
        <v>132</v>
      </c>
    </row>
    <row r="680" s="15" customFormat="1">
      <c r="A680" s="15"/>
      <c r="B680" s="251"/>
      <c r="C680" s="252"/>
      <c r="D680" s="223" t="s">
        <v>146</v>
      </c>
      <c r="E680" s="253" t="s">
        <v>42</v>
      </c>
      <c r="F680" s="254" t="s">
        <v>168</v>
      </c>
      <c r="G680" s="252"/>
      <c r="H680" s="255">
        <v>102.55500000000001</v>
      </c>
      <c r="I680" s="256"/>
      <c r="J680" s="252"/>
      <c r="K680" s="252"/>
      <c r="L680" s="257"/>
      <c r="M680" s="258"/>
      <c r="N680" s="259"/>
      <c r="O680" s="259"/>
      <c r="P680" s="259"/>
      <c r="Q680" s="259"/>
      <c r="R680" s="259"/>
      <c r="S680" s="259"/>
      <c r="T680" s="260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61" t="s">
        <v>146</v>
      </c>
      <c r="AU680" s="261" t="s">
        <v>156</v>
      </c>
      <c r="AV680" s="15" t="s">
        <v>140</v>
      </c>
      <c r="AW680" s="15" t="s">
        <v>40</v>
      </c>
      <c r="AX680" s="15" t="s">
        <v>89</v>
      </c>
      <c r="AY680" s="261" t="s">
        <v>132</v>
      </c>
    </row>
    <row r="681" s="2" customFormat="1" ht="24.15" customHeight="1">
      <c r="A681" s="42"/>
      <c r="B681" s="43"/>
      <c r="C681" s="210" t="s">
        <v>809</v>
      </c>
      <c r="D681" s="210" t="s">
        <v>135</v>
      </c>
      <c r="E681" s="211" t="s">
        <v>810</v>
      </c>
      <c r="F681" s="212" t="s">
        <v>811</v>
      </c>
      <c r="G681" s="213" t="s">
        <v>181</v>
      </c>
      <c r="H681" s="214">
        <v>116.262</v>
      </c>
      <c r="I681" s="215"/>
      <c r="J681" s="216">
        <f>ROUND(I681*H681,2)</f>
        <v>0</v>
      </c>
      <c r="K681" s="212" t="s">
        <v>139</v>
      </c>
      <c r="L681" s="48"/>
      <c r="M681" s="217" t="s">
        <v>42</v>
      </c>
      <c r="N681" s="218" t="s">
        <v>52</v>
      </c>
      <c r="O681" s="88"/>
      <c r="P681" s="219">
        <f>O681*H681</f>
        <v>0</v>
      </c>
      <c r="Q681" s="219">
        <v>0</v>
      </c>
      <c r="R681" s="219">
        <f>Q681*H681</f>
        <v>0</v>
      </c>
      <c r="S681" s="219">
        <v>0</v>
      </c>
      <c r="T681" s="220">
        <f>S681*H681</f>
        <v>0</v>
      </c>
      <c r="U681" s="42"/>
      <c r="V681" s="42"/>
      <c r="W681" s="42"/>
      <c r="X681" s="42"/>
      <c r="Y681" s="42"/>
      <c r="Z681" s="42"/>
      <c r="AA681" s="42"/>
      <c r="AB681" s="42"/>
      <c r="AC681" s="42"/>
      <c r="AD681" s="42"/>
      <c r="AE681" s="42"/>
      <c r="AR681" s="221" t="s">
        <v>140</v>
      </c>
      <c r="AT681" s="221" t="s">
        <v>135</v>
      </c>
      <c r="AU681" s="221" t="s">
        <v>156</v>
      </c>
      <c r="AY681" s="20" t="s">
        <v>132</v>
      </c>
      <c r="BE681" s="222">
        <f>IF(N681="základní",J681,0)</f>
        <v>0</v>
      </c>
      <c r="BF681" s="222">
        <f>IF(N681="snížená",J681,0)</f>
        <v>0</v>
      </c>
      <c r="BG681" s="222">
        <f>IF(N681="zákl. přenesená",J681,0)</f>
        <v>0</v>
      </c>
      <c r="BH681" s="222">
        <f>IF(N681="sníž. přenesená",J681,0)</f>
        <v>0</v>
      </c>
      <c r="BI681" s="222">
        <f>IF(N681="nulová",J681,0)</f>
        <v>0</v>
      </c>
      <c r="BJ681" s="20" t="s">
        <v>89</v>
      </c>
      <c r="BK681" s="222">
        <f>ROUND(I681*H681,2)</f>
        <v>0</v>
      </c>
      <c r="BL681" s="20" t="s">
        <v>140</v>
      </c>
      <c r="BM681" s="221" t="s">
        <v>812</v>
      </c>
    </row>
    <row r="682" s="2" customFormat="1">
      <c r="A682" s="42"/>
      <c r="B682" s="43"/>
      <c r="C682" s="44"/>
      <c r="D682" s="223" t="s">
        <v>142</v>
      </c>
      <c r="E682" s="44"/>
      <c r="F682" s="224" t="s">
        <v>813</v>
      </c>
      <c r="G682" s="44"/>
      <c r="H682" s="44"/>
      <c r="I682" s="225"/>
      <c r="J682" s="44"/>
      <c r="K682" s="44"/>
      <c r="L682" s="48"/>
      <c r="M682" s="226"/>
      <c r="N682" s="227"/>
      <c r="O682" s="88"/>
      <c r="P682" s="88"/>
      <c r="Q682" s="88"/>
      <c r="R682" s="88"/>
      <c r="S682" s="88"/>
      <c r="T682" s="89"/>
      <c r="U682" s="42"/>
      <c r="V682" s="42"/>
      <c r="W682" s="42"/>
      <c r="X682" s="42"/>
      <c r="Y682" s="42"/>
      <c r="Z682" s="42"/>
      <c r="AA682" s="42"/>
      <c r="AB682" s="42"/>
      <c r="AC682" s="42"/>
      <c r="AD682" s="42"/>
      <c r="AE682" s="42"/>
      <c r="AT682" s="20" t="s">
        <v>142</v>
      </c>
      <c r="AU682" s="20" t="s">
        <v>156</v>
      </c>
    </row>
    <row r="683" s="2" customFormat="1">
      <c r="A683" s="42"/>
      <c r="B683" s="43"/>
      <c r="C683" s="44"/>
      <c r="D683" s="228" t="s">
        <v>144</v>
      </c>
      <c r="E683" s="44"/>
      <c r="F683" s="229" t="s">
        <v>814</v>
      </c>
      <c r="G683" s="44"/>
      <c r="H683" s="44"/>
      <c r="I683" s="225"/>
      <c r="J683" s="44"/>
      <c r="K683" s="44"/>
      <c r="L683" s="48"/>
      <c r="M683" s="226"/>
      <c r="N683" s="227"/>
      <c r="O683" s="88"/>
      <c r="P683" s="88"/>
      <c r="Q683" s="88"/>
      <c r="R683" s="88"/>
      <c r="S683" s="88"/>
      <c r="T683" s="89"/>
      <c r="U683" s="42"/>
      <c r="V683" s="42"/>
      <c r="W683" s="42"/>
      <c r="X683" s="42"/>
      <c r="Y683" s="42"/>
      <c r="Z683" s="42"/>
      <c r="AA683" s="42"/>
      <c r="AB683" s="42"/>
      <c r="AC683" s="42"/>
      <c r="AD683" s="42"/>
      <c r="AE683" s="42"/>
      <c r="AT683" s="20" t="s">
        <v>144</v>
      </c>
      <c r="AU683" s="20" t="s">
        <v>156</v>
      </c>
    </row>
    <row r="684" s="13" customFormat="1">
      <c r="A684" s="13"/>
      <c r="B684" s="230"/>
      <c r="C684" s="231"/>
      <c r="D684" s="223" t="s">
        <v>146</v>
      </c>
      <c r="E684" s="232" t="s">
        <v>42</v>
      </c>
      <c r="F684" s="233" t="s">
        <v>759</v>
      </c>
      <c r="G684" s="231"/>
      <c r="H684" s="232" t="s">
        <v>42</v>
      </c>
      <c r="I684" s="234"/>
      <c r="J684" s="231"/>
      <c r="K684" s="231"/>
      <c r="L684" s="235"/>
      <c r="M684" s="236"/>
      <c r="N684" s="237"/>
      <c r="O684" s="237"/>
      <c r="P684" s="237"/>
      <c r="Q684" s="237"/>
      <c r="R684" s="237"/>
      <c r="S684" s="237"/>
      <c r="T684" s="23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9" t="s">
        <v>146</v>
      </c>
      <c r="AU684" s="239" t="s">
        <v>156</v>
      </c>
      <c r="AV684" s="13" t="s">
        <v>89</v>
      </c>
      <c r="AW684" s="13" t="s">
        <v>40</v>
      </c>
      <c r="AX684" s="13" t="s">
        <v>81</v>
      </c>
      <c r="AY684" s="239" t="s">
        <v>132</v>
      </c>
    </row>
    <row r="685" s="14" customFormat="1">
      <c r="A685" s="14"/>
      <c r="B685" s="240"/>
      <c r="C685" s="241"/>
      <c r="D685" s="223" t="s">
        <v>146</v>
      </c>
      <c r="E685" s="242" t="s">
        <v>42</v>
      </c>
      <c r="F685" s="243" t="s">
        <v>815</v>
      </c>
      <c r="G685" s="241"/>
      <c r="H685" s="244">
        <v>23.399999999999999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146</v>
      </c>
      <c r="AU685" s="250" t="s">
        <v>156</v>
      </c>
      <c r="AV685" s="14" t="s">
        <v>92</v>
      </c>
      <c r="AW685" s="14" t="s">
        <v>40</v>
      </c>
      <c r="AX685" s="14" t="s">
        <v>81</v>
      </c>
      <c r="AY685" s="250" t="s">
        <v>132</v>
      </c>
    </row>
    <row r="686" s="14" customFormat="1">
      <c r="A686" s="14"/>
      <c r="B686" s="240"/>
      <c r="C686" s="241"/>
      <c r="D686" s="223" t="s">
        <v>146</v>
      </c>
      <c r="E686" s="242" t="s">
        <v>42</v>
      </c>
      <c r="F686" s="243" t="s">
        <v>816</v>
      </c>
      <c r="G686" s="241"/>
      <c r="H686" s="244">
        <v>66.625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0" t="s">
        <v>146</v>
      </c>
      <c r="AU686" s="250" t="s">
        <v>156</v>
      </c>
      <c r="AV686" s="14" t="s">
        <v>92</v>
      </c>
      <c r="AW686" s="14" t="s">
        <v>40</v>
      </c>
      <c r="AX686" s="14" t="s">
        <v>81</v>
      </c>
      <c r="AY686" s="250" t="s">
        <v>132</v>
      </c>
    </row>
    <row r="687" s="13" customFormat="1">
      <c r="A687" s="13"/>
      <c r="B687" s="230"/>
      <c r="C687" s="231"/>
      <c r="D687" s="223" t="s">
        <v>146</v>
      </c>
      <c r="E687" s="232" t="s">
        <v>42</v>
      </c>
      <c r="F687" s="233" t="s">
        <v>766</v>
      </c>
      <c r="G687" s="231"/>
      <c r="H687" s="232" t="s">
        <v>42</v>
      </c>
      <c r="I687" s="234"/>
      <c r="J687" s="231"/>
      <c r="K687" s="231"/>
      <c r="L687" s="235"/>
      <c r="M687" s="236"/>
      <c r="N687" s="237"/>
      <c r="O687" s="237"/>
      <c r="P687" s="237"/>
      <c r="Q687" s="237"/>
      <c r="R687" s="237"/>
      <c r="S687" s="237"/>
      <c r="T687" s="23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9" t="s">
        <v>146</v>
      </c>
      <c r="AU687" s="239" t="s">
        <v>156</v>
      </c>
      <c r="AV687" s="13" t="s">
        <v>89</v>
      </c>
      <c r="AW687" s="13" t="s">
        <v>40</v>
      </c>
      <c r="AX687" s="13" t="s">
        <v>81</v>
      </c>
      <c r="AY687" s="239" t="s">
        <v>132</v>
      </c>
    </row>
    <row r="688" s="14" customFormat="1">
      <c r="A688" s="14"/>
      <c r="B688" s="240"/>
      <c r="C688" s="241"/>
      <c r="D688" s="223" t="s">
        <v>146</v>
      </c>
      <c r="E688" s="242" t="s">
        <v>42</v>
      </c>
      <c r="F688" s="243" t="s">
        <v>817</v>
      </c>
      <c r="G688" s="241"/>
      <c r="H688" s="244">
        <v>0.60499999999999998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146</v>
      </c>
      <c r="AU688" s="250" t="s">
        <v>156</v>
      </c>
      <c r="AV688" s="14" t="s">
        <v>92</v>
      </c>
      <c r="AW688" s="14" t="s">
        <v>40</v>
      </c>
      <c r="AX688" s="14" t="s">
        <v>81</v>
      </c>
      <c r="AY688" s="250" t="s">
        <v>132</v>
      </c>
    </row>
    <row r="689" s="14" customFormat="1">
      <c r="A689" s="14"/>
      <c r="B689" s="240"/>
      <c r="C689" s="241"/>
      <c r="D689" s="223" t="s">
        <v>146</v>
      </c>
      <c r="E689" s="242" t="s">
        <v>42</v>
      </c>
      <c r="F689" s="243" t="s">
        <v>818</v>
      </c>
      <c r="G689" s="241"/>
      <c r="H689" s="244">
        <v>1.827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0" t="s">
        <v>146</v>
      </c>
      <c r="AU689" s="250" t="s">
        <v>156</v>
      </c>
      <c r="AV689" s="14" t="s">
        <v>92</v>
      </c>
      <c r="AW689" s="14" t="s">
        <v>40</v>
      </c>
      <c r="AX689" s="14" t="s">
        <v>81</v>
      </c>
      <c r="AY689" s="250" t="s">
        <v>132</v>
      </c>
    </row>
    <row r="690" s="13" customFormat="1">
      <c r="A690" s="13"/>
      <c r="B690" s="230"/>
      <c r="C690" s="231"/>
      <c r="D690" s="223" t="s">
        <v>146</v>
      </c>
      <c r="E690" s="232" t="s">
        <v>42</v>
      </c>
      <c r="F690" s="233" t="s">
        <v>773</v>
      </c>
      <c r="G690" s="231"/>
      <c r="H690" s="232" t="s">
        <v>42</v>
      </c>
      <c r="I690" s="234"/>
      <c r="J690" s="231"/>
      <c r="K690" s="231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146</v>
      </c>
      <c r="AU690" s="239" t="s">
        <v>156</v>
      </c>
      <c r="AV690" s="13" t="s">
        <v>89</v>
      </c>
      <c r="AW690" s="13" t="s">
        <v>40</v>
      </c>
      <c r="AX690" s="13" t="s">
        <v>81</v>
      </c>
      <c r="AY690" s="239" t="s">
        <v>132</v>
      </c>
    </row>
    <row r="691" s="14" customFormat="1">
      <c r="A691" s="14"/>
      <c r="B691" s="240"/>
      <c r="C691" s="241"/>
      <c r="D691" s="223" t="s">
        <v>146</v>
      </c>
      <c r="E691" s="242" t="s">
        <v>42</v>
      </c>
      <c r="F691" s="243" t="s">
        <v>819</v>
      </c>
      <c r="G691" s="241"/>
      <c r="H691" s="244">
        <v>1.944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146</v>
      </c>
      <c r="AU691" s="250" t="s">
        <v>156</v>
      </c>
      <c r="AV691" s="14" t="s">
        <v>92</v>
      </c>
      <c r="AW691" s="14" t="s">
        <v>40</v>
      </c>
      <c r="AX691" s="14" t="s">
        <v>81</v>
      </c>
      <c r="AY691" s="250" t="s">
        <v>132</v>
      </c>
    </row>
    <row r="692" s="14" customFormat="1">
      <c r="A692" s="14"/>
      <c r="B692" s="240"/>
      <c r="C692" s="241"/>
      <c r="D692" s="223" t="s">
        <v>146</v>
      </c>
      <c r="E692" s="242" t="s">
        <v>42</v>
      </c>
      <c r="F692" s="243" t="s">
        <v>820</v>
      </c>
      <c r="G692" s="241"/>
      <c r="H692" s="244">
        <v>0.60799999999999998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146</v>
      </c>
      <c r="AU692" s="250" t="s">
        <v>156</v>
      </c>
      <c r="AV692" s="14" t="s">
        <v>92</v>
      </c>
      <c r="AW692" s="14" t="s">
        <v>40</v>
      </c>
      <c r="AX692" s="14" t="s">
        <v>81</v>
      </c>
      <c r="AY692" s="250" t="s">
        <v>132</v>
      </c>
    </row>
    <row r="693" s="13" customFormat="1">
      <c r="A693" s="13"/>
      <c r="B693" s="230"/>
      <c r="C693" s="231"/>
      <c r="D693" s="223" t="s">
        <v>146</v>
      </c>
      <c r="E693" s="232" t="s">
        <v>42</v>
      </c>
      <c r="F693" s="233" t="s">
        <v>741</v>
      </c>
      <c r="G693" s="231"/>
      <c r="H693" s="232" t="s">
        <v>42</v>
      </c>
      <c r="I693" s="234"/>
      <c r="J693" s="231"/>
      <c r="K693" s="231"/>
      <c r="L693" s="235"/>
      <c r="M693" s="236"/>
      <c r="N693" s="237"/>
      <c r="O693" s="237"/>
      <c r="P693" s="237"/>
      <c r="Q693" s="237"/>
      <c r="R693" s="237"/>
      <c r="S693" s="237"/>
      <c r="T693" s="23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9" t="s">
        <v>146</v>
      </c>
      <c r="AU693" s="239" t="s">
        <v>156</v>
      </c>
      <c r="AV693" s="13" t="s">
        <v>89</v>
      </c>
      <c r="AW693" s="13" t="s">
        <v>40</v>
      </c>
      <c r="AX693" s="13" t="s">
        <v>81</v>
      </c>
      <c r="AY693" s="239" t="s">
        <v>132</v>
      </c>
    </row>
    <row r="694" s="14" customFormat="1">
      <c r="A694" s="14"/>
      <c r="B694" s="240"/>
      <c r="C694" s="241"/>
      <c r="D694" s="223" t="s">
        <v>146</v>
      </c>
      <c r="E694" s="242" t="s">
        <v>42</v>
      </c>
      <c r="F694" s="243" t="s">
        <v>821</v>
      </c>
      <c r="G694" s="241"/>
      <c r="H694" s="244">
        <v>4.4630000000000001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0" t="s">
        <v>146</v>
      </c>
      <c r="AU694" s="250" t="s">
        <v>156</v>
      </c>
      <c r="AV694" s="14" t="s">
        <v>92</v>
      </c>
      <c r="AW694" s="14" t="s">
        <v>40</v>
      </c>
      <c r="AX694" s="14" t="s">
        <v>81</v>
      </c>
      <c r="AY694" s="250" t="s">
        <v>132</v>
      </c>
    </row>
    <row r="695" s="13" customFormat="1">
      <c r="A695" s="13"/>
      <c r="B695" s="230"/>
      <c r="C695" s="231"/>
      <c r="D695" s="223" t="s">
        <v>146</v>
      </c>
      <c r="E695" s="232" t="s">
        <v>42</v>
      </c>
      <c r="F695" s="233" t="s">
        <v>822</v>
      </c>
      <c r="G695" s="231"/>
      <c r="H695" s="232" t="s">
        <v>42</v>
      </c>
      <c r="I695" s="234"/>
      <c r="J695" s="231"/>
      <c r="K695" s="231"/>
      <c r="L695" s="235"/>
      <c r="M695" s="236"/>
      <c r="N695" s="237"/>
      <c r="O695" s="237"/>
      <c r="P695" s="237"/>
      <c r="Q695" s="237"/>
      <c r="R695" s="237"/>
      <c r="S695" s="237"/>
      <c r="T695" s="23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9" t="s">
        <v>146</v>
      </c>
      <c r="AU695" s="239" t="s">
        <v>156</v>
      </c>
      <c r="AV695" s="13" t="s">
        <v>89</v>
      </c>
      <c r="AW695" s="13" t="s">
        <v>40</v>
      </c>
      <c r="AX695" s="13" t="s">
        <v>81</v>
      </c>
      <c r="AY695" s="239" t="s">
        <v>132</v>
      </c>
    </row>
    <row r="696" s="14" customFormat="1">
      <c r="A696" s="14"/>
      <c r="B696" s="240"/>
      <c r="C696" s="241"/>
      <c r="D696" s="223" t="s">
        <v>146</v>
      </c>
      <c r="E696" s="242" t="s">
        <v>42</v>
      </c>
      <c r="F696" s="243" t="s">
        <v>823</v>
      </c>
      <c r="G696" s="241"/>
      <c r="H696" s="244">
        <v>0.96199999999999997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0" t="s">
        <v>146</v>
      </c>
      <c r="AU696" s="250" t="s">
        <v>156</v>
      </c>
      <c r="AV696" s="14" t="s">
        <v>92</v>
      </c>
      <c r="AW696" s="14" t="s">
        <v>40</v>
      </c>
      <c r="AX696" s="14" t="s">
        <v>81</v>
      </c>
      <c r="AY696" s="250" t="s">
        <v>132</v>
      </c>
    </row>
    <row r="697" s="13" customFormat="1">
      <c r="A697" s="13"/>
      <c r="B697" s="230"/>
      <c r="C697" s="231"/>
      <c r="D697" s="223" t="s">
        <v>146</v>
      </c>
      <c r="E697" s="232" t="s">
        <v>42</v>
      </c>
      <c r="F697" s="233" t="s">
        <v>751</v>
      </c>
      <c r="G697" s="231"/>
      <c r="H697" s="232" t="s">
        <v>42</v>
      </c>
      <c r="I697" s="234"/>
      <c r="J697" s="231"/>
      <c r="K697" s="231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146</v>
      </c>
      <c r="AU697" s="239" t="s">
        <v>156</v>
      </c>
      <c r="AV697" s="13" t="s">
        <v>89</v>
      </c>
      <c r="AW697" s="13" t="s">
        <v>40</v>
      </c>
      <c r="AX697" s="13" t="s">
        <v>81</v>
      </c>
      <c r="AY697" s="239" t="s">
        <v>132</v>
      </c>
    </row>
    <row r="698" s="14" customFormat="1">
      <c r="A698" s="14"/>
      <c r="B698" s="240"/>
      <c r="C698" s="241"/>
      <c r="D698" s="223" t="s">
        <v>146</v>
      </c>
      <c r="E698" s="242" t="s">
        <v>42</v>
      </c>
      <c r="F698" s="243" t="s">
        <v>824</v>
      </c>
      <c r="G698" s="241"/>
      <c r="H698" s="244">
        <v>1.3260000000000001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146</v>
      </c>
      <c r="AU698" s="250" t="s">
        <v>156</v>
      </c>
      <c r="AV698" s="14" t="s">
        <v>92</v>
      </c>
      <c r="AW698" s="14" t="s">
        <v>40</v>
      </c>
      <c r="AX698" s="14" t="s">
        <v>81</v>
      </c>
      <c r="AY698" s="250" t="s">
        <v>132</v>
      </c>
    </row>
    <row r="699" s="13" customFormat="1">
      <c r="A699" s="13"/>
      <c r="B699" s="230"/>
      <c r="C699" s="231"/>
      <c r="D699" s="223" t="s">
        <v>146</v>
      </c>
      <c r="E699" s="232" t="s">
        <v>42</v>
      </c>
      <c r="F699" s="233" t="s">
        <v>753</v>
      </c>
      <c r="G699" s="231"/>
      <c r="H699" s="232" t="s">
        <v>42</v>
      </c>
      <c r="I699" s="234"/>
      <c r="J699" s="231"/>
      <c r="K699" s="231"/>
      <c r="L699" s="235"/>
      <c r="M699" s="236"/>
      <c r="N699" s="237"/>
      <c r="O699" s="237"/>
      <c r="P699" s="237"/>
      <c r="Q699" s="237"/>
      <c r="R699" s="237"/>
      <c r="S699" s="237"/>
      <c r="T699" s="23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9" t="s">
        <v>146</v>
      </c>
      <c r="AU699" s="239" t="s">
        <v>156</v>
      </c>
      <c r="AV699" s="13" t="s">
        <v>89</v>
      </c>
      <c r="AW699" s="13" t="s">
        <v>40</v>
      </c>
      <c r="AX699" s="13" t="s">
        <v>81</v>
      </c>
      <c r="AY699" s="239" t="s">
        <v>132</v>
      </c>
    </row>
    <row r="700" s="14" customFormat="1">
      <c r="A700" s="14"/>
      <c r="B700" s="240"/>
      <c r="C700" s="241"/>
      <c r="D700" s="223" t="s">
        <v>146</v>
      </c>
      <c r="E700" s="242" t="s">
        <v>42</v>
      </c>
      <c r="F700" s="243" t="s">
        <v>825</v>
      </c>
      <c r="G700" s="241"/>
      <c r="H700" s="244">
        <v>5.2000000000000002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146</v>
      </c>
      <c r="AU700" s="250" t="s">
        <v>156</v>
      </c>
      <c r="AV700" s="14" t="s">
        <v>92</v>
      </c>
      <c r="AW700" s="14" t="s">
        <v>40</v>
      </c>
      <c r="AX700" s="14" t="s">
        <v>81</v>
      </c>
      <c r="AY700" s="250" t="s">
        <v>132</v>
      </c>
    </row>
    <row r="701" s="13" customFormat="1">
      <c r="A701" s="13"/>
      <c r="B701" s="230"/>
      <c r="C701" s="231"/>
      <c r="D701" s="223" t="s">
        <v>146</v>
      </c>
      <c r="E701" s="232" t="s">
        <v>42</v>
      </c>
      <c r="F701" s="233" t="s">
        <v>443</v>
      </c>
      <c r="G701" s="231"/>
      <c r="H701" s="232" t="s">
        <v>42</v>
      </c>
      <c r="I701" s="234"/>
      <c r="J701" s="231"/>
      <c r="K701" s="231"/>
      <c r="L701" s="235"/>
      <c r="M701" s="236"/>
      <c r="N701" s="237"/>
      <c r="O701" s="237"/>
      <c r="P701" s="237"/>
      <c r="Q701" s="237"/>
      <c r="R701" s="237"/>
      <c r="S701" s="237"/>
      <c r="T701" s="23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9" t="s">
        <v>146</v>
      </c>
      <c r="AU701" s="239" t="s">
        <v>156</v>
      </c>
      <c r="AV701" s="13" t="s">
        <v>89</v>
      </c>
      <c r="AW701" s="13" t="s">
        <v>40</v>
      </c>
      <c r="AX701" s="13" t="s">
        <v>81</v>
      </c>
      <c r="AY701" s="239" t="s">
        <v>132</v>
      </c>
    </row>
    <row r="702" s="14" customFormat="1">
      <c r="A702" s="14"/>
      <c r="B702" s="240"/>
      <c r="C702" s="241"/>
      <c r="D702" s="223" t="s">
        <v>146</v>
      </c>
      <c r="E702" s="242" t="s">
        <v>42</v>
      </c>
      <c r="F702" s="243" t="s">
        <v>818</v>
      </c>
      <c r="G702" s="241"/>
      <c r="H702" s="244">
        <v>1.827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146</v>
      </c>
      <c r="AU702" s="250" t="s">
        <v>156</v>
      </c>
      <c r="AV702" s="14" t="s">
        <v>92</v>
      </c>
      <c r="AW702" s="14" t="s">
        <v>40</v>
      </c>
      <c r="AX702" s="14" t="s">
        <v>81</v>
      </c>
      <c r="AY702" s="250" t="s">
        <v>132</v>
      </c>
    </row>
    <row r="703" s="13" customFormat="1">
      <c r="A703" s="13"/>
      <c r="B703" s="230"/>
      <c r="C703" s="231"/>
      <c r="D703" s="223" t="s">
        <v>146</v>
      </c>
      <c r="E703" s="232" t="s">
        <v>42</v>
      </c>
      <c r="F703" s="233" t="s">
        <v>236</v>
      </c>
      <c r="G703" s="231"/>
      <c r="H703" s="232" t="s">
        <v>42</v>
      </c>
      <c r="I703" s="234"/>
      <c r="J703" s="231"/>
      <c r="K703" s="231"/>
      <c r="L703" s="235"/>
      <c r="M703" s="236"/>
      <c r="N703" s="237"/>
      <c r="O703" s="237"/>
      <c r="P703" s="237"/>
      <c r="Q703" s="237"/>
      <c r="R703" s="237"/>
      <c r="S703" s="237"/>
      <c r="T703" s="23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9" t="s">
        <v>146</v>
      </c>
      <c r="AU703" s="239" t="s">
        <v>156</v>
      </c>
      <c r="AV703" s="13" t="s">
        <v>89</v>
      </c>
      <c r="AW703" s="13" t="s">
        <v>40</v>
      </c>
      <c r="AX703" s="13" t="s">
        <v>81</v>
      </c>
      <c r="AY703" s="239" t="s">
        <v>132</v>
      </c>
    </row>
    <row r="704" s="14" customFormat="1">
      <c r="A704" s="14"/>
      <c r="B704" s="240"/>
      <c r="C704" s="241"/>
      <c r="D704" s="223" t="s">
        <v>146</v>
      </c>
      <c r="E704" s="242" t="s">
        <v>42</v>
      </c>
      <c r="F704" s="243" t="s">
        <v>826</v>
      </c>
      <c r="G704" s="241"/>
      <c r="H704" s="244">
        <v>0.56499999999999995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146</v>
      </c>
      <c r="AU704" s="250" t="s">
        <v>156</v>
      </c>
      <c r="AV704" s="14" t="s">
        <v>92</v>
      </c>
      <c r="AW704" s="14" t="s">
        <v>40</v>
      </c>
      <c r="AX704" s="14" t="s">
        <v>81</v>
      </c>
      <c r="AY704" s="250" t="s">
        <v>132</v>
      </c>
    </row>
    <row r="705" s="13" customFormat="1">
      <c r="A705" s="13"/>
      <c r="B705" s="230"/>
      <c r="C705" s="231"/>
      <c r="D705" s="223" t="s">
        <v>146</v>
      </c>
      <c r="E705" s="232" t="s">
        <v>42</v>
      </c>
      <c r="F705" s="233" t="s">
        <v>780</v>
      </c>
      <c r="G705" s="231"/>
      <c r="H705" s="232" t="s">
        <v>42</v>
      </c>
      <c r="I705" s="234"/>
      <c r="J705" s="231"/>
      <c r="K705" s="231"/>
      <c r="L705" s="235"/>
      <c r="M705" s="236"/>
      <c r="N705" s="237"/>
      <c r="O705" s="237"/>
      <c r="P705" s="237"/>
      <c r="Q705" s="237"/>
      <c r="R705" s="237"/>
      <c r="S705" s="237"/>
      <c r="T705" s="23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9" t="s">
        <v>146</v>
      </c>
      <c r="AU705" s="239" t="s">
        <v>156</v>
      </c>
      <c r="AV705" s="13" t="s">
        <v>89</v>
      </c>
      <c r="AW705" s="13" t="s">
        <v>40</v>
      </c>
      <c r="AX705" s="13" t="s">
        <v>81</v>
      </c>
      <c r="AY705" s="239" t="s">
        <v>132</v>
      </c>
    </row>
    <row r="706" s="14" customFormat="1">
      <c r="A706" s="14"/>
      <c r="B706" s="240"/>
      <c r="C706" s="241"/>
      <c r="D706" s="223" t="s">
        <v>146</v>
      </c>
      <c r="E706" s="242" t="s">
        <v>42</v>
      </c>
      <c r="F706" s="243" t="s">
        <v>827</v>
      </c>
      <c r="G706" s="241"/>
      <c r="H706" s="244">
        <v>0.38400000000000001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0" t="s">
        <v>146</v>
      </c>
      <c r="AU706" s="250" t="s">
        <v>156</v>
      </c>
      <c r="AV706" s="14" t="s">
        <v>92</v>
      </c>
      <c r="AW706" s="14" t="s">
        <v>40</v>
      </c>
      <c r="AX706" s="14" t="s">
        <v>81</v>
      </c>
      <c r="AY706" s="250" t="s">
        <v>132</v>
      </c>
    </row>
    <row r="707" s="13" customFormat="1">
      <c r="A707" s="13"/>
      <c r="B707" s="230"/>
      <c r="C707" s="231"/>
      <c r="D707" s="223" t="s">
        <v>146</v>
      </c>
      <c r="E707" s="232" t="s">
        <v>42</v>
      </c>
      <c r="F707" s="233" t="s">
        <v>828</v>
      </c>
      <c r="G707" s="231"/>
      <c r="H707" s="232" t="s">
        <v>42</v>
      </c>
      <c r="I707" s="234"/>
      <c r="J707" s="231"/>
      <c r="K707" s="231"/>
      <c r="L707" s="235"/>
      <c r="M707" s="236"/>
      <c r="N707" s="237"/>
      <c r="O707" s="237"/>
      <c r="P707" s="237"/>
      <c r="Q707" s="237"/>
      <c r="R707" s="237"/>
      <c r="S707" s="237"/>
      <c r="T707" s="23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9" t="s">
        <v>146</v>
      </c>
      <c r="AU707" s="239" t="s">
        <v>156</v>
      </c>
      <c r="AV707" s="13" t="s">
        <v>89</v>
      </c>
      <c r="AW707" s="13" t="s">
        <v>40</v>
      </c>
      <c r="AX707" s="13" t="s">
        <v>81</v>
      </c>
      <c r="AY707" s="239" t="s">
        <v>132</v>
      </c>
    </row>
    <row r="708" s="14" customFormat="1">
      <c r="A708" s="14"/>
      <c r="B708" s="240"/>
      <c r="C708" s="241"/>
      <c r="D708" s="223" t="s">
        <v>146</v>
      </c>
      <c r="E708" s="242" t="s">
        <v>42</v>
      </c>
      <c r="F708" s="243" t="s">
        <v>824</v>
      </c>
      <c r="G708" s="241"/>
      <c r="H708" s="244">
        <v>1.3260000000000001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146</v>
      </c>
      <c r="AU708" s="250" t="s">
        <v>156</v>
      </c>
      <c r="AV708" s="14" t="s">
        <v>92</v>
      </c>
      <c r="AW708" s="14" t="s">
        <v>40</v>
      </c>
      <c r="AX708" s="14" t="s">
        <v>81</v>
      </c>
      <c r="AY708" s="250" t="s">
        <v>132</v>
      </c>
    </row>
    <row r="709" s="13" customFormat="1">
      <c r="A709" s="13"/>
      <c r="B709" s="230"/>
      <c r="C709" s="231"/>
      <c r="D709" s="223" t="s">
        <v>146</v>
      </c>
      <c r="E709" s="232" t="s">
        <v>42</v>
      </c>
      <c r="F709" s="233" t="s">
        <v>829</v>
      </c>
      <c r="G709" s="231"/>
      <c r="H709" s="232" t="s">
        <v>42</v>
      </c>
      <c r="I709" s="234"/>
      <c r="J709" s="231"/>
      <c r="K709" s="231"/>
      <c r="L709" s="235"/>
      <c r="M709" s="236"/>
      <c r="N709" s="237"/>
      <c r="O709" s="237"/>
      <c r="P709" s="237"/>
      <c r="Q709" s="237"/>
      <c r="R709" s="237"/>
      <c r="S709" s="237"/>
      <c r="T709" s="23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9" t="s">
        <v>146</v>
      </c>
      <c r="AU709" s="239" t="s">
        <v>156</v>
      </c>
      <c r="AV709" s="13" t="s">
        <v>89</v>
      </c>
      <c r="AW709" s="13" t="s">
        <v>40</v>
      </c>
      <c r="AX709" s="13" t="s">
        <v>81</v>
      </c>
      <c r="AY709" s="239" t="s">
        <v>132</v>
      </c>
    </row>
    <row r="710" s="14" customFormat="1">
      <c r="A710" s="14"/>
      <c r="B710" s="240"/>
      <c r="C710" s="241"/>
      <c r="D710" s="223" t="s">
        <v>146</v>
      </c>
      <c r="E710" s="242" t="s">
        <v>42</v>
      </c>
      <c r="F710" s="243" t="s">
        <v>825</v>
      </c>
      <c r="G710" s="241"/>
      <c r="H710" s="244">
        <v>5.2000000000000002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146</v>
      </c>
      <c r="AU710" s="250" t="s">
        <v>156</v>
      </c>
      <c r="AV710" s="14" t="s">
        <v>92</v>
      </c>
      <c r="AW710" s="14" t="s">
        <v>40</v>
      </c>
      <c r="AX710" s="14" t="s">
        <v>81</v>
      </c>
      <c r="AY710" s="250" t="s">
        <v>132</v>
      </c>
    </row>
    <row r="711" s="15" customFormat="1">
      <c r="A711" s="15"/>
      <c r="B711" s="251"/>
      <c r="C711" s="252"/>
      <c r="D711" s="223" t="s">
        <v>146</v>
      </c>
      <c r="E711" s="253" t="s">
        <v>42</v>
      </c>
      <c r="F711" s="254" t="s">
        <v>168</v>
      </c>
      <c r="G711" s="252"/>
      <c r="H711" s="255">
        <v>116.262</v>
      </c>
      <c r="I711" s="256"/>
      <c r="J711" s="252"/>
      <c r="K711" s="252"/>
      <c r="L711" s="257"/>
      <c r="M711" s="258"/>
      <c r="N711" s="259"/>
      <c r="O711" s="259"/>
      <c r="P711" s="259"/>
      <c r="Q711" s="259"/>
      <c r="R711" s="259"/>
      <c r="S711" s="259"/>
      <c r="T711" s="260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61" t="s">
        <v>146</v>
      </c>
      <c r="AU711" s="261" t="s">
        <v>156</v>
      </c>
      <c r="AV711" s="15" t="s">
        <v>140</v>
      </c>
      <c r="AW711" s="15" t="s">
        <v>40</v>
      </c>
      <c r="AX711" s="15" t="s">
        <v>89</v>
      </c>
      <c r="AY711" s="261" t="s">
        <v>132</v>
      </c>
    </row>
    <row r="712" s="2" customFormat="1" ht="24.15" customHeight="1">
      <c r="A712" s="42"/>
      <c r="B712" s="43"/>
      <c r="C712" s="210" t="s">
        <v>830</v>
      </c>
      <c r="D712" s="210" t="s">
        <v>135</v>
      </c>
      <c r="E712" s="211" t="s">
        <v>831</v>
      </c>
      <c r="F712" s="212" t="s">
        <v>832</v>
      </c>
      <c r="G712" s="213" t="s">
        <v>181</v>
      </c>
      <c r="H712" s="214">
        <v>16.706</v>
      </c>
      <c r="I712" s="215"/>
      <c r="J712" s="216">
        <f>ROUND(I712*H712,2)</f>
        <v>0</v>
      </c>
      <c r="K712" s="212" t="s">
        <v>139</v>
      </c>
      <c r="L712" s="48"/>
      <c r="M712" s="217" t="s">
        <v>42</v>
      </c>
      <c r="N712" s="218" t="s">
        <v>52</v>
      </c>
      <c r="O712" s="88"/>
      <c r="P712" s="219">
        <f>O712*H712</f>
        <v>0</v>
      </c>
      <c r="Q712" s="219">
        <v>0</v>
      </c>
      <c r="R712" s="219">
        <f>Q712*H712</f>
        <v>0</v>
      </c>
      <c r="S712" s="219">
        <v>0</v>
      </c>
      <c r="T712" s="220">
        <f>S712*H712</f>
        <v>0</v>
      </c>
      <c r="U712" s="42"/>
      <c r="V712" s="42"/>
      <c r="W712" s="42"/>
      <c r="X712" s="42"/>
      <c r="Y712" s="42"/>
      <c r="Z712" s="42"/>
      <c r="AA712" s="42"/>
      <c r="AB712" s="42"/>
      <c r="AC712" s="42"/>
      <c r="AD712" s="42"/>
      <c r="AE712" s="42"/>
      <c r="AR712" s="221" t="s">
        <v>140</v>
      </c>
      <c r="AT712" s="221" t="s">
        <v>135</v>
      </c>
      <c r="AU712" s="221" t="s">
        <v>156</v>
      </c>
      <c r="AY712" s="20" t="s">
        <v>132</v>
      </c>
      <c r="BE712" s="222">
        <f>IF(N712="základní",J712,0)</f>
        <v>0</v>
      </c>
      <c r="BF712" s="222">
        <f>IF(N712="snížená",J712,0)</f>
        <v>0</v>
      </c>
      <c r="BG712" s="222">
        <f>IF(N712="zákl. přenesená",J712,0)</f>
        <v>0</v>
      </c>
      <c r="BH712" s="222">
        <f>IF(N712="sníž. přenesená",J712,0)</f>
        <v>0</v>
      </c>
      <c r="BI712" s="222">
        <f>IF(N712="nulová",J712,0)</f>
        <v>0</v>
      </c>
      <c r="BJ712" s="20" t="s">
        <v>89</v>
      </c>
      <c r="BK712" s="222">
        <f>ROUND(I712*H712,2)</f>
        <v>0</v>
      </c>
      <c r="BL712" s="20" t="s">
        <v>140</v>
      </c>
      <c r="BM712" s="221" t="s">
        <v>833</v>
      </c>
    </row>
    <row r="713" s="2" customFormat="1">
      <c r="A713" s="42"/>
      <c r="B713" s="43"/>
      <c r="C713" s="44"/>
      <c r="D713" s="223" t="s">
        <v>142</v>
      </c>
      <c r="E713" s="44"/>
      <c r="F713" s="224" t="s">
        <v>834</v>
      </c>
      <c r="G713" s="44"/>
      <c r="H713" s="44"/>
      <c r="I713" s="225"/>
      <c r="J713" s="44"/>
      <c r="K713" s="44"/>
      <c r="L713" s="48"/>
      <c r="M713" s="226"/>
      <c r="N713" s="227"/>
      <c r="O713" s="88"/>
      <c r="P713" s="88"/>
      <c r="Q713" s="88"/>
      <c r="R713" s="88"/>
      <c r="S713" s="88"/>
      <c r="T713" s="89"/>
      <c r="U713" s="42"/>
      <c r="V713" s="42"/>
      <c r="W713" s="42"/>
      <c r="X713" s="42"/>
      <c r="Y713" s="42"/>
      <c r="Z713" s="42"/>
      <c r="AA713" s="42"/>
      <c r="AB713" s="42"/>
      <c r="AC713" s="42"/>
      <c r="AD713" s="42"/>
      <c r="AE713" s="42"/>
      <c r="AT713" s="20" t="s">
        <v>142</v>
      </c>
      <c r="AU713" s="20" t="s">
        <v>156</v>
      </c>
    </row>
    <row r="714" s="2" customFormat="1">
      <c r="A714" s="42"/>
      <c r="B714" s="43"/>
      <c r="C714" s="44"/>
      <c r="D714" s="228" t="s">
        <v>144</v>
      </c>
      <c r="E714" s="44"/>
      <c r="F714" s="229" t="s">
        <v>835</v>
      </c>
      <c r="G714" s="44"/>
      <c r="H714" s="44"/>
      <c r="I714" s="225"/>
      <c r="J714" s="44"/>
      <c r="K714" s="44"/>
      <c r="L714" s="48"/>
      <c r="M714" s="226"/>
      <c r="N714" s="227"/>
      <c r="O714" s="88"/>
      <c r="P714" s="88"/>
      <c r="Q714" s="88"/>
      <c r="R714" s="88"/>
      <c r="S714" s="88"/>
      <c r="T714" s="89"/>
      <c r="U714" s="42"/>
      <c r="V714" s="42"/>
      <c r="W714" s="42"/>
      <c r="X714" s="42"/>
      <c r="Y714" s="42"/>
      <c r="Z714" s="42"/>
      <c r="AA714" s="42"/>
      <c r="AB714" s="42"/>
      <c r="AC714" s="42"/>
      <c r="AD714" s="42"/>
      <c r="AE714" s="42"/>
      <c r="AT714" s="20" t="s">
        <v>144</v>
      </c>
      <c r="AU714" s="20" t="s">
        <v>156</v>
      </c>
    </row>
    <row r="715" s="13" customFormat="1">
      <c r="A715" s="13"/>
      <c r="B715" s="230"/>
      <c r="C715" s="231"/>
      <c r="D715" s="223" t="s">
        <v>146</v>
      </c>
      <c r="E715" s="232" t="s">
        <v>42</v>
      </c>
      <c r="F715" s="233" t="s">
        <v>766</v>
      </c>
      <c r="G715" s="231"/>
      <c r="H715" s="232" t="s">
        <v>42</v>
      </c>
      <c r="I715" s="234"/>
      <c r="J715" s="231"/>
      <c r="K715" s="231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146</v>
      </c>
      <c r="AU715" s="239" t="s">
        <v>156</v>
      </c>
      <c r="AV715" s="13" t="s">
        <v>89</v>
      </c>
      <c r="AW715" s="13" t="s">
        <v>40</v>
      </c>
      <c r="AX715" s="13" t="s">
        <v>81</v>
      </c>
      <c r="AY715" s="239" t="s">
        <v>132</v>
      </c>
    </row>
    <row r="716" s="14" customFormat="1">
      <c r="A716" s="14"/>
      <c r="B716" s="240"/>
      <c r="C716" s="241"/>
      <c r="D716" s="223" t="s">
        <v>146</v>
      </c>
      <c r="E716" s="242" t="s">
        <v>42</v>
      </c>
      <c r="F716" s="243" t="s">
        <v>818</v>
      </c>
      <c r="G716" s="241"/>
      <c r="H716" s="244">
        <v>1.827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146</v>
      </c>
      <c r="AU716" s="250" t="s">
        <v>156</v>
      </c>
      <c r="AV716" s="14" t="s">
        <v>92</v>
      </c>
      <c r="AW716" s="14" t="s">
        <v>40</v>
      </c>
      <c r="AX716" s="14" t="s">
        <v>81</v>
      </c>
      <c r="AY716" s="250" t="s">
        <v>132</v>
      </c>
    </row>
    <row r="717" s="13" customFormat="1">
      <c r="A717" s="13"/>
      <c r="B717" s="230"/>
      <c r="C717" s="231"/>
      <c r="D717" s="223" t="s">
        <v>146</v>
      </c>
      <c r="E717" s="232" t="s">
        <v>42</v>
      </c>
      <c r="F717" s="233" t="s">
        <v>749</v>
      </c>
      <c r="G717" s="231"/>
      <c r="H717" s="232" t="s">
        <v>42</v>
      </c>
      <c r="I717" s="234"/>
      <c r="J717" s="231"/>
      <c r="K717" s="231"/>
      <c r="L717" s="235"/>
      <c r="M717" s="236"/>
      <c r="N717" s="237"/>
      <c r="O717" s="237"/>
      <c r="P717" s="237"/>
      <c r="Q717" s="237"/>
      <c r="R717" s="237"/>
      <c r="S717" s="237"/>
      <c r="T717" s="23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9" t="s">
        <v>146</v>
      </c>
      <c r="AU717" s="239" t="s">
        <v>156</v>
      </c>
      <c r="AV717" s="13" t="s">
        <v>89</v>
      </c>
      <c r="AW717" s="13" t="s">
        <v>40</v>
      </c>
      <c r="AX717" s="13" t="s">
        <v>81</v>
      </c>
      <c r="AY717" s="239" t="s">
        <v>132</v>
      </c>
    </row>
    <row r="718" s="14" customFormat="1">
      <c r="A718" s="14"/>
      <c r="B718" s="240"/>
      <c r="C718" s="241"/>
      <c r="D718" s="223" t="s">
        <v>146</v>
      </c>
      <c r="E718" s="242" t="s">
        <v>42</v>
      </c>
      <c r="F718" s="243" t="s">
        <v>824</v>
      </c>
      <c r="G718" s="241"/>
      <c r="H718" s="244">
        <v>1.3260000000000001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146</v>
      </c>
      <c r="AU718" s="250" t="s">
        <v>156</v>
      </c>
      <c r="AV718" s="14" t="s">
        <v>92</v>
      </c>
      <c r="AW718" s="14" t="s">
        <v>40</v>
      </c>
      <c r="AX718" s="14" t="s">
        <v>81</v>
      </c>
      <c r="AY718" s="250" t="s">
        <v>132</v>
      </c>
    </row>
    <row r="719" s="13" customFormat="1">
      <c r="A719" s="13"/>
      <c r="B719" s="230"/>
      <c r="C719" s="231"/>
      <c r="D719" s="223" t="s">
        <v>146</v>
      </c>
      <c r="E719" s="232" t="s">
        <v>42</v>
      </c>
      <c r="F719" s="233" t="s">
        <v>753</v>
      </c>
      <c r="G719" s="231"/>
      <c r="H719" s="232" t="s">
        <v>42</v>
      </c>
      <c r="I719" s="234"/>
      <c r="J719" s="231"/>
      <c r="K719" s="231"/>
      <c r="L719" s="235"/>
      <c r="M719" s="236"/>
      <c r="N719" s="237"/>
      <c r="O719" s="237"/>
      <c r="P719" s="237"/>
      <c r="Q719" s="237"/>
      <c r="R719" s="237"/>
      <c r="S719" s="237"/>
      <c r="T719" s="23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9" t="s">
        <v>146</v>
      </c>
      <c r="AU719" s="239" t="s">
        <v>156</v>
      </c>
      <c r="AV719" s="13" t="s">
        <v>89</v>
      </c>
      <c r="AW719" s="13" t="s">
        <v>40</v>
      </c>
      <c r="AX719" s="13" t="s">
        <v>81</v>
      </c>
      <c r="AY719" s="239" t="s">
        <v>132</v>
      </c>
    </row>
    <row r="720" s="14" customFormat="1">
      <c r="A720" s="14"/>
      <c r="B720" s="240"/>
      <c r="C720" s="241"/>
      <c r="D720" s="223" t="s">
        <v>146</v>
      </c>
      <c r="E720" s="242" t="s">
        <v>42</v>
      </c>
      <c r="F720" s="243" t="s">
        <v>825</v>
      </c>
      <c r="G720" s="241"/>
      <c r="H720" s="244">
        <v>5.2000000000000002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0" t="s">
        <v>146</v>
      </c>
      <c r="AU720" s="250" t="s">
        <v>156</v>
      </c>
      <c r="AV720" s="14" t="s">
        <v>92</v>
      </c>
      <c r="AW720" s="14" t="s">
        <v>40</v>
      </c>
      <c r="AX720" s="14" t="s">
        <v>81</v>
      </c>
      <c r="AY720" s="250" t="s">
        <v>132</v>
      </c>
    </row>
    <row r="721" s="13" customFormat="1">
      <c r="A721" s="13"/>
      <c r="B721" s="230"/>
      <c r="C721" s="231"/>
      <c r="D721" s="223" t="s">
        <v>146</v>
      </c>
      <c r="E721" s="232" t="s">
        <v>42</v>
      </c>
      <c r="F721" s="233" t="s">
        <v>443</v>
      </c>
      <c r="G721" s="231"/>
      <c r="H721" s="232" t="s">
        <v>42</v>
      </c>
      <c r="I721" s="234"/>
      <c r="J721" s="231"/>
      <c r="K721" s="231"/>
      <c r="L721" s="235"/>
      <c r="M721" s="236"/>
      <c r="N721" s="237"/>
      <c r="O721" s="237"/>
      <c r="P721" s="237"/>
      <c r="Q721" s="237"/>
      <c r="R721" s="237"/>
      <c r="S721" s="237"/>
      <c r="T721" s="23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9" t="s">
        <v>146</v>
      </c>
      <c r="AU721" s="239" t="s">
        <v>156</v>
      </c>
      <c r="AV721" s="13" t="s">
        <v>89</v>
      </c>
      <c r="AW721" s="13" t="s">
        <v>40</v>
      </c>
      <c r="AX721" s="13" t="s">
        <v>81</v>
      </c>
      <c r="AY721" s="239" t="s">
        <v>132</v>
      </c>
    </row>
    <row r="722" s="14" customFormat="1">
      <c r="A722" s="14"/>
      <c r="B722" s="240"/>
      <c r="C722" s="241"/>
      <c r="D722" s="223" t="s">
        <v>146</v>
      </c>
      <c r="E722" s="242" t="s">
        <v>42</v>
      </c>
      <c r="F722" s="243" t="s">
        <v>818</v>
      </c>
      <c r="G722" s="241"/>
      <c r="H722" s="244">
        <v>1.827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146</v>
      </c>
      <c r="AU722" s="250" t="s">
        <v>156</v>
      </c>
      <c r="AV722" s="14" t="s">
        <v>92</v>
      </c>
      <c r="AW722" s="14" t="s">
        <v>40</v>
      </c>
      <c r="AX722" s="14" t="s">
        <v>81</v>
      </c>
      <c r="AY722" s="250" t="s">
        <v>132</v>
      </c>
    </row>
    <row r="723" s="13" customFormat="1">
      <c r="A723" s="13"/>
      <c r="B723" s="230"/>
      <c r="C723" s="231"/>
      <c r="D723" s="223" t="s">
        <v>146</v>
      </c>
      <c r="E723" s="232" t="s">
        <v>42</v>
      </c>
      <c r="F723" s="233" t="s">
        <v>828</v>
      </c>
      <c r="G723" s="231"/>
      <c r="H723" s="232" t="s">
        <v>42</v>
      </c>
      <c r="I723" s="234"/>
      <c r="J723" s="231"/>
      <c r="K723" s="231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146</v>
      </c>
      <c r="AU723" s="239" t="s">
        <v>156</v>
      </c>
      <c r="AV723" s="13" t="s">
        <v>89</v>
      </c>
      <c r="AW723" s="13" t="s">
        <v>40</v>
      </c>
      <c r="AX723" s="13" t="s">
        <v>81</v>
      </c>
      <c r="AY723" s="239" t="s">
        <v>132</v>
      </c>
    </row>
    <row r="724" s="14" customFormat="1">
      <c r="A724" s="14"/>
      <c r="B724" s="240"/>
      <c r="C724" s="241"/>
      <c r="D724" s="223" t="s">
        <v>146</v>
      </c>
      <c r="E724" s="242" t="s">
        <v>42</v>
      </c>
      <c r="F724" s="243" t="s">
        <v>824</v>
      </c>
      <c r="G724" s="241"/>
      <c r="H724" s="244">
        <v>1.3260000000000001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146</v>
      </c>
      <c r="AU724" s="250" t="s">
        <v>156</v>
      </c>
      <c r="AV724" s="14" t="s">
        <v>92</v>
      </c>
      <c r="AW724" s="14" t="s">
        <v>40</v>
      </c>
      <c r="AX724" s="14" t="s">
        <v>81</v>
      </c>
      <c r="AY724" s="250" t="s">
        <v>132</v>
      </c>
    </row>
    <row r="725" s="13" customFormat="1">
      <c r="A725" s="13"/>
      <c r="B725" s="230"/>
      <c r="C725" s="231"/>
      <c r="D725" s="223" t="s">
        <v>146</v>
      </c>
      <c r="E725" s="232" t="s">
        <v>42</v>
      </c>
      <c r="F725" s="233" t="s">
        <v>829</v>
      </c>
      <c r="G725" s="231"/>
      <c r="H725" s="232" t="s">
        <v>42</v>
      </c>
      <c r="I725" s="234"/>
      <c r="J725" s="231"/>
      <c r="K725" s="231"/>
      <c r="L725" s="235"/>
      <c r="M725" s="236"/>
      <c r="N725" s="237"/>
      <c r="O725" s="237"/>
      <c r="P725" s="237"/>
      <c r="Q725" s="237"/>
      <c r="R725" s="237"/>
      <c r="S725" s="237"/>
      <c r="T725" s="23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9" t="s">
        <v>146</v>
      </c>
      <c r="AU725" s="239" t="s">
        <v>156</v>
      </c>
      <c r="AV725" s="13" t="s">
        <v>89</v>
      </c>
      <c r="AW725" s="13" t="s">
        <v>40</v>
      </c>
      <c r="AX725" s="13" t="s">
        <v>81</v>
      </c>
      <c r="AY725" s="239" t="s">
        <v>132</v>
      </c>
    </row>
    <row r="726" s="14" customFormat="1">
      <c r="A726" s="14"/>
      <c r="B726" s="240"/>
      <c r="C726" s="241"/>
      <c r="D726" s="223" t="s">
        <v>146</v>
      </c>
      <c r="E726" s="242" t="s">
        <v>42</v>
      </c>
      <c r="F726" s="243" t="s">
        <v>825</v>
      </c>
      <c r="G726" s="241"/>
      <c r="H726" s="244">
        <v>5.2000000000000002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146</v>
      </c>
      <c r="AU726" s="250" t="s">
        <v>156</v>
      </c>
      <c r="AV726" s="14" t="s">
        <v>92</v>
      </c>
      <c r="AW726" s="14" t="s">
        <v>40</v>
      </c>
      <c r="AX726" s="14" t="s">
        <v>81</v>
      </c>
      <c r="AY726" s="250" t="s">
        <v>132</v>
      </c>
    </row>
    <row r="727" s="2" customFormat="1" ht="21.75" customHeight="1">
      <c r="A727" s="42"/>
      <c r="B727" s="43"/>
      <c r="C727" s="210" t="s">
        <v>836</v>
      </c>
      <c r="D727" s="210" t="s">
        <v>135</v>
      </c>
      <c r="E727" s="211" t="s">
        <v>837</v>
      </c>
      <c r="F727" s="212" t="s">
        <v>838</v>
      </c>
      <c r="G727" s="213" t="s">
        <v>181</v>
      </c>
      <c r="H727" s="214">
        <v>99.555999999999997</v>
      </c>
      <c r="I727" s="215"/>
      <c r="J727" s="216">
        <f>ROUND(I727*H727,2)</f>
        <v>0</v>
      </c>
      <c r="K727" s="212" t="s">
        <v>139</v>
      </c>
      <c r="L727" s="48"/>
      <c r="M727" s="217" t="s">
        <v>42</v>
      </c>
      <c r="N727" s="218" t="s">
        <v>52</v>
      </c>
      <c r="O727" s="88"/>
      <c r="P727" s="219">
        <f>O727*H727</f>
        <v>0</v>
      </c>
      <c r="Q727" s="219">
        <v>0</v>
      </c>
      <c r="R727" s="219">
        <f>Q727*H727</f>
        <v>0</v>
      </c>
      <c r="S727" s="219">
        <v>0</v>
      </c>
      <c r="T727" s="220">
        <f>S727*H727</f>
        <v>0</v>
      </c>
      <c r="U727" s="42"/>
      <c r="V727" s="42"/>
      <c r="W727" s="42"/>
      <c r="X727" s="42"/>
      <c r="Y727" s="42"/>
      <c r="Z727" s="42"/>
      <c r="AA727" s="42"/>
      <c r="AB727" s="42"/>
      <c r="AC727" s="42"/>
      <c r="AD727" s="42"/>
      <c r="AE727" s="42"/>
      <c r="AR727" s="221" t="s">
        <v>140</v>
      </c>
      <c r="AT727" s="221" t="s">
        <v>135</v>
      </c>
      <c r="AU727" s="221" t="s">
        <v>156</v>
      </c>
      <c r="AY727" s="20" t="s">
        <v>132</v>
      </c>
      <c r="BE727" s="222">
        <f>IF(N727="základní",J727,0)</f>
        <v>0</v>
      </c>
      <c r="BF727" s="222">
        <f>IF(N727="snížená",J727,0)</f>
        <v>0</v>
      </c>
      <c r="BG727" s="222">
        <f>IF(N727="zákl. přenesená",J727,0)</f>
        <v>0</v>
      </c>
      <c r="BH727" s="222">
        <f>IF(N727="sníž. přenesená",J727,0)</f>
        <v>0</v>
      </c>
      <c r="BI727" s="222">
        <f>IF(N727="nulová",J727,0)</f>
        <v>0</v>
      </c>
      <c r="BJ727" s="20" t="s">
        <v>89</v>
      </c>
      <c r="BK727" s="222">
        <f>ROUND(I727*H727,2)</f>
        <v>0</v>
      </c>
      <c r="BL727" s="20" t="s">
        <v>140</v>
      </c>
      <c r="BM727" s="221" t="s">
        <v>839</v>
      </c>
    </row>
    <row r="728" s="2" customFormat="1">
      <c r="A728" s="42"/>
      <c r="B728" s="43"/>
      <c r="C728" s="44"/>
      <c r="D728" s="223" t="s">
        <v>142</v>
      </c>
      <c r="E728" s="44"/>
      <c r="F728" s="224" t="s">
        <v>840</v>
      </c>
      <c r="G728" s="44"/>
      <c r="H728" s="44"/>
      <c r="I728" s="225"/>
      <c r="J728" s="44"/>
      <c r="K728" s="44"/>
      <c r="L728" s="48"/>
      <c r="M728" s="226"/>
      <c r="N728" s="227"/>
      <c r="O728" s="88"/>
      <c r="P728" s="88"/>
      <c r="Q728" s="88"/>
      <c r="R728" s="88"/>
      <c r="S728" s="88"/>
      <c r="T728" s="89"/>
      <c r="U728" s="42"/>
      <c r="V728" s="42"/>
      <c r="W728" s="42"/>
      <c r="X728" s="42"/>
      <c r="Y728" s="42"/>
      <c r="Z728" s="42"/>
      <c r="AA728" s="42"/>
      <c r="AB728" s="42"/>
      <c r="AC728" s="42"/>
      <c r="AD728" s="42"/>
      <c r="AE728" s="42"/>
      <c r="AT728" s="20" t="s">
        <v>142</v>
      </c>
      <c r="AU728" s="20" t="s">
        <v>156</v>
      </c>
    </row>
    <row r="729" s="2" customFormat="1">
      <c r="A729" s="42"/>
      <c r="B729" s="43"/>
      <c r="C729" s="44"/>
      <c r="D729" s="228" t="s">
        <v>144</v>
      </c>
      <c r="E729" s="44"/>
      <c r="F729" s="229" t="s">
        <v>841</v>
      </c>
      <c r="G729" s="44"/>
      <c r="H729" s="44"/>
      <c r="I729" s="225"/>
      <c r="J729" s="44"/>
      <c r="K729" s="44"/>
      <c r="L729" s="48"/>
      <c r="M729" s="226"/>
      <c r="N729" s="227"/>
      <c r="O729" s="88"/>
      <c r="P729" s="88"/>
      <c r="Q729" s="88"/>
      <c r="R729" s="88"/>
      <c r="S729" s="88"/>
      <c r="T729" s="89"/>
      <c r="U729" s="42"/>
      <c r="V729" s="42"/>
      <c r="W729" s="42"/>
      <c r="X729" s="42"/>
      <c r="Y729" s="42"/>
      <c r="Z729" s="42"/>
      <c r="AA729" s="42"/>
      <c r="AB729" s="42"/>
      <c r="AC729" s="42"/>
      <c r="AD729" s="42"/>
      <c r="AE729" s="42"/>
      <c r="AT729" s="20" t="s">
        <v>144</v>
      </c>
      <c r="AU729" s="20" t="s">
        <v>156</v>
      </c>
    </row>
    <row r="730" s="13" customFormat="1">
      <c r="A730" s="13"/>
      <c r="B730" s="230"/>
      <c r="C730" s="231"/>
      <c r="D730" s="223" t="s">
        <v>146</v>
      </c>
      <c r="E730" s="232" t="s">
        <v>42</v>
      </c>
      <c r="F730" s="233" t="s">
        <v>759</v>
      </c>
      <c r="G730" s="231"/>
      <c r="H730" s="232" t="s">
        <v>42</v>
      </c>
      <c r="I730" s="234"/>
      <c r="J730" s="231"/>
      <c r="K730" s="231"/>
      <c r="L730" s="235"/>
      <c r="M730" s="236"/>
      <c r="N730" s="237"/>
      <c r="O730" s="237"/>
      <c r="P730" s="237"/>
      <c r="Q730" s="237"/>
      <c r="R730" s="237"/>
      <c r="S730" s="237"/>
      <c r="T730" s="23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9" t="s">
        <v>146</v>
      </c>
      <c r="AU730" s="239" t="s">
        <v>156</v>
      </c>
      <c r="AV730" s="13" t="s">
        <v>89</v>
      </c>
      <c r="AW730" s="13" t="s">
        <v>40</v>
      </c>
      <c r="AX730" s="13" t="s">
        <v>81</v>
      </c>
      <c r="AY730" s="239" t="s">
        <v>132</v>
      </c>
    </row>
    <row r="731" s="14" customFormat="1">
      <c r="A731" s="14"/>
      <c r="B731" s="240"/>
      <c r="C731" s="241"/>
      <c r="D731" s="223" t="s">
        <v>146</v>
      </c>
      <c r="E731" s="242" t="s">
        <v>42</v>
      </c>
      <c r="F731" s="243" t="s">
        <v>815</v>
      </c>
      <c r="G731" s="241"/>
      <c r="H731" s="244">
        <v>23.399999999999999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146</v>
      </c>
      <c r="AU731" s="250" t="s">
        <v>156</v>
      </c>
      <c r="AV731" s="14" t="s">
        <v>92</v>
      </c>
      <c r="AW731" s="14" t="s">
        <v>40</v>
      </c>
      <c r="AX731" s="14" t="s">
        <v>81</v>
      </c>
      <c r="AY731" s="250" t="s">
        <v>132</v>
      </c>
    </row>
    <row r="732" s="14" customFormat="1">
      <c r="A732" s="14"/>
      <c r="B732" s="240"/>
      <c r="C732" s="241"/>
      <c r="D732" s="223" t="s">
        <v>146</v>
      </c>
      <c r="E732" s="242" t="s">
        <v>42</v>
      </c>
      <c r="F732" s="243" t="s">
        <v>816</v>
      </c>
      <c r="G732" s="241"/>
      <c r="H732" s="244">
        <v>66.625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146</v>
      </c>
      <c r="AU732" s="250" t="s">
        <v>156</v>
      </c>
      <c r="AV732" s="14" t="s">
        <v>92</v>
      </c>
      <c r="AW732" s="14" t="s">
        <v>40</v>
      </c>
      <c r="AX732" s="14" t="s">
        <v>81</v>
      </c>
      <c r="AY732" s="250" t="s">
        <v>132</v>
      </c>
    </row>
    <row r="733" s="13" customFormat="1">
      <c r="A733" s="13"/>
      <c r="B733" s="230"/>
      <c r="C733" s="231"/>
      <c r="D733" s="223" t="s">
        <v>146</v>
      </c>
      <c r="E733" s="232" t="s">
        <v>42</v>
      </c>
      <c r="F733" s="233" t="s">
        <v>766</v>
      </c>
      <c r="G733" s="231"/>
      <c r="H733" s="232" t="s">
        <v>42</v>
      </c>
      <c r="I733" s="234"/>
      <c r="J733" s="231"/>
      <c r="K733" s="231"/>
      <c r="L733" s="235"/>
      <c r="M733" s="236"/>
      <c r="N733" s="237"/>
      <c r="O733" s="237"/>
      <c r="P733" s="237"/>
      <c r="Q733" s="237"/>
      <c r="R733" s="237"/>
      <c r="S733" s="237"/>
      <c r="T733" s="23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9" t="s">
        <v>146</v>
      </c>
      <c r="AU733" s="239" t="s">
        <v>156</v>
      </c>
      <c r="AV733" s="13" t="s">
        <v>89</v>
      </c>
      <c r="AW733" s="13" t="s">
        <v>40</v>
      </c>
      <c r="AX733" s="13" t="s">
        <v>81</v>
      </c>
      <c r="AY733" s="239" t="s">
        <v>132</v>
      </c>
    </row>
    <row r="734" s="14" customFormat="1">
      <c r="A734" s="14"/>
      <c r="B734" s="240"/>
      <c r="C734" s="241"/>
      <c r="D734" s="223" t="s">
        <v>146</v>
      </c>
      <c r="E734" s="242" t="s">
        <v>42</v>
      </c>
      <c r="F734" s="243" t="s">
        <v>817</v>
      </c>
      <c r="G734" s="241"/>
      <c r="H734" s="244">
        <v>0.60499999999999998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146</v>
      </c>
      <c r="AU734" s="250" t="s">
        <v>156</v>
      </c>
      <c r="AV734" s="14" t="s">
        <v>92</v>
      </c>
      <c r="AW734" s="14" t="s">
        <v>40</v>
      </c>
      <c r="AX734" s="14" t="s">
        <v>81</v>
      </c>
      <c r="AY734" s="250" t="s">
        <v>132</v>
      </c>
    </row>
    <row r="735" s="13" customFormat="1">
      <c r="A735" s="13"/>
      <c r="B735" s="230"/>
      <c r="C735" s="231"/>
      <c r="D735" s="223" t="s">
        <v>146</v>
      </c>
      <c r="E735" s="232" t="s">
        <v>42</v>
      </c>
      <c r="F735" s="233" t="s">
        <v>773</v>
      </c>
      <c r="G735" s="231"/>
      <c r="H735" s="232" t="s">
        <v>42</v>
      </c>
      <c r="I735" s="234"/>
      <c r="J735" s="231"/>
      <c r="K735" s="231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146</v>
      </c>
      <c r="AU735" s="239" t="s">
        <v>156</v>
      </c>
      <c r="AV735" s="13" t="s">
        <v>89</v>
      </c>
      <c r="AW735" s="13" t="s">
        <v>40</v>
      </c>
      <c r="AX735" s="13" t="s">
        <v>81</v>
      </c>
      <c r="AY735" s="239" t="s">
        <v>132</v>
      </c>
    </row>
    <row r="736" s="14" customFormat="1">
      <c r="A736" s="14"/>
      <c r="B736" s="240"/>
      <c r="C736" s="241"/>
      <c r="D736" s="223" t="s">
        <v>146</v>
      </c>
      <c r="E736" s="242" t="s">
        <v>42</v>
      </c>
      <c r="F736" s="243" t="s">
        <v>819</v>
      </c>
      <c r="G736" s="241"/>
      <c r="H736" s="244">
        <v>1.944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146</v>
      </c>
      <c r="AU736" s="250" t="s">
        <v>156</v>
      </c>
      <c r="AV736" s="14" t="s">
        <v>92</v>
      </c>
      <c r="AW736" s="14" t="s">
        <v>40</v>
      </c>
      <c r="AX736" s="14" t="s">
        <v>81</v>
      </c>
      <c r="AY736" s="250" t="s">
        <v>132</v>
      </c>
    </row>
    <row r="737" s="14" customFormat="1">
      <c r="A737" s="14"/>
      <c r="B737" s="240"/>
      <c r="C737" s="241"/>
      <c r="D737" s="223" t="s">
        <v>146</v>
      </c>
      <c r="E737" s="242" t="s">
        <v>42</v>
      </c>
      <c r="F737" s="243" t="s">
        <v>820</v>
      </c>
      <c r="G737" s="241"/>
      <c r="H737" s="244">
        <v>0.60799999999999998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0" t="s">
        <v>146</v>
      </c>
      <c r="AU737" s="250" t="s">
        <v>156</v>
      </c>
      <c r="AV737" s="14" t="s">
        <v>92</v>
      </c>
      <c r="AW737" s="14" t="s">
        <v>40</v>
      </c>
      <c r="AX737" s="14" t="s">
        <v>81</v>
      </c>
      <c r="AY737" s="250" t="s">
        <v>132</v>
      </c>
    </row>
    <row r="738" s="13" customFormat="1">
      <c r="A738" s="13"/>
      <c r="B738" s="230"/>
      <c r="C738" s="231"/>
      <c r="D738" s="223" t="s">
        <v>146</v>
      </c>
      <c r="E738" s="232" t="s">
        <v>42</v>
      </c>
      <c r="F738" s="233" t="s">
        <v>741</v>
      </c>
      <c r="G738" s="231"/>
      <c r="H738" s="232" t="s">
        <v>42</v>
      </c>
      <c r="I738" s="234"/>
      <c r="J738" s="231"/>
      <c r="K738" s="231"/>
      <c r="L738" s="235"/>
      <c r="M738" s="236"/>
      <c r="N738" s="237"/>
      <c r="O738" s="237"/>
      <c r="P738" s="237"/>
      <c r="Q738" s="237"/>
      <c r="R738" s="237"/>
      <c r="S738" s="237"/>
      <c r="T738" s="23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9" t="s">
        <v>146</v>
      </c>
      <c r="AU738" s="239" t="s">
        <v>156</v>
      </c>
      <c r="AV738" s="13" t="s">
        <v>89</v>
      </c>
      <c r="AW738" s="13" t="s">
        <v>40</v>
      </c>
      <c r="AX738" s="13" t="s">
        <v>81</v>
      </c>
      <c r="AY738" s="239" t="s">
        <v>132</v>
      </c>
    </row>
    <row r="739" s="14" customFormat="1">
      <c r="A739" s="14"/>
      <c r="B739" s="240"/>
      <c r="C739" s="241"/>
      <c r="D739" s="223" t="s">
        <v>146</v>
      </c>
      <c r="E739" s="242" t="s">
        <v>42</v>
      </c>
      <c r="F739" s="243" t="s">
        <v>821</v>
      </c>
      <c r="G739" s="241"/>
      <c r="H739" s="244">
        <v>4.4630000000000001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146</v>
      </c>
      <c r="AU739" s="250" t="s">
        <v>156</v>
      </c>
      <c r="AV739" s="14" t="s">
        <v>92</v>
      </c>
      <c r="AW739" s="14" t="s">
        <v>40</v>
      </c>
      <c r="AX739" s="14" t="s">
        <v>81</v>
      </c>
      <c r="AY739" s="250" t="s">
        <v>132</v>
      </c>
    </row>
    <row r="740" s="13" customFormat="1">
      <c r="A740" s="13"/>
      <c r="B740" s="230"/>
      <c r="C740" s="231"/>
      <c r="D740" s="223" t="s">
        <v>146</v>
      </c>
      <c r="E740" s="232" t="s">
        <v>42</v>
      </c>
      <c r="F740" s="233" t="s">
        <v>822</v>
      </c>
      <c r="G740" s="231"/>
      <c r="H740" s="232" t="s">
        <v>42</v>
      </c>
      <c r="I740" s="234"/>
      <c r="J740" s="231"/>
      <c r="K740" s="231"/>
      <c r="L740" s="235"/>
      <c r="M740" s="236"/>
      <c r="N740" s="237"/>
      <c r="O740" s="237"/>
      <c r="P740" s="237"/>
      <c r="Q740" s="237"/>
      <c r="R740" s="237"/>
      <c r="S740" s="237"/>
      <c r="T740" s="23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9" t="s">
        <v>146</v>
      </c>
      <c r="AU740" s="239" t="s">
        <v>156</v>
      </c>
      <c r="AV740" s="13" t="s">
        <v>89</v>
      </c>
      <c r="AW740" s="13" t="s">
        <v>40</v>
      </c>
      <c r="AX740" s="13" t="s">
        <v>81</v>
      </c>
      <c r="AY740" s="239" t="s">
        <v>132</v>
      </c>
    </row>
    <row r="741" s="14" customFormat="1">
      <c r="A741" s="14"/>
      <c r="B741" s="240"/>
      <c r="C741" s="241"/>
      <c r="D741" s="223" t="s">
        <v>146</v>
      </c>
      <c r="E741" s="242" t="s">
        <v>42</v>
      </c>
      <c r="F741" s="243" t="s">
        <v>823</v>
      </c>
      <c r="G741" s="241"/>
      <c r="H741" s="244">
        <v>0.96199999999999997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146</v>
      </c>
      <c r="AU741" s="250" t="s">
        <v>156</v>
      </c>
      <c r="AV741" s="14" t="s">
        <v>92</v>
      </c>
      <c r="AW741" s="14" t="s">
        <v>40</v>
      </c>
      <c r="AX741" s="14" t="s">
        <v>81</v>
      </c>
      <c r="AY741" s="250" t="s">
        <v>132</v>
      </c>
    </row>
    <row r="742" s="13" customFormat="1">
      <c r="A742" s="13"/>
      <c r="B742" s="230"/>
      <c r="C742" s="231"/>
      <c r="D742" s="223" t="s">
        <v>146</v>
      </c>
      <c r="E742" s="232" t="s">
        <v>42</v>
      </c>
      <c r="F742" s="233" t="s">
        <v>236</v>
      </c>
      <c r="G742" s="231"/>
      <c r="H742" s="232" t="s">
        <v>42</v>
      </c>
      <c r="I742" s="234"/>
      <c r="J742" s="231"/>
      <c r="K742" s="231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146</v>
      </c>
      <c r="AU742" s="239" t="s">
        <v>156</v>
      </c>
      <c r="AV742" s="13" t="s">
        <v>89</v>
      </c>
      <c r="AW742" s="13" t="s">
        <v>40</v>
      </c>
      <c r="AX742" s="13" t="s">
        <v>81</v>
      </c>
      <c r="AY742" s="239" t="s">
        <v>132</v>
      </c>
    </row>
    <row r="743" s="14" customFormat="1">
      <c r="A743" s="14"/>
      <c r="B743" s="240"/>
      <c r="C743" s="241"/>
      <c r="D743" s="223" t="s">
        <v>146</v>
      </c>
      <c r="E743" s="242" t="s">
        <v>42</v>
      </c>
      <c r="F743" s="243" t="s">
        <v>826</v>
      </c>
      <c r="G743" s="241"/>
      <c r="H743" s="244">
        <v>0.56499999999999995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146</v>
      </c>
      <c r="AU743" s="250" t="s">
        <v>156</v>
      </c>
      <c r="AV743" s="14" t="s">
        <v>92</v>
      </c>
      <c r="AW743" s="14" t="s">
        <v>40</v>
      </c>
      <c r="AX743" s="14" t="s">
        <v>81</v>
      </c>
      <c r="AY743" s="250" t="s">
        <v>132</v>
      </c>
    </row>
    <row r="744" s="13" customFormat="1">
      <c r="A744" s="13"/>
      <c r="B744" s="230"/>
      <c r="C744" s="231"/>
      <c r="D744" s="223" t="s">
        <v>146</v>
      </c>
      <c r="E744" s="232" t="s">
        <v>42</v>
      </c>
      <c r="F744" s="233" t="s">
        <v>780</v>
      </c>
      <c r="G744" s="231"/>
      <c r="H744" s="232" t="s">
        <v>42</v>
      </c>
      <c r="I744" s="234"/>
      <c r="J744" s="231"/>
      <c r="K744" s="231"/>
      <c r="L744" s="235"/>
      <c r="M744" s="236"/>
      <c r="N744" s="237"/>
      <c r="O744" s="237"/>
      <c r="P744" s="237"/>
      <c r="Q744" s="237"/>
      <c r="R744" s="237"/>
      <c r="S744" s="237"/>
      <c r="T744" s="238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9" t="s">
        <v>146</v>
      </c>
      <c r="AU744" s="239" t="s">
        <v>156</v>
      </c>
      <c r="AV744" s="13" t="s">
        <v>89</v>
      </c>
      <c r="AW744" s="13" t="s">
        <v>40</v>
      </c>
      <c r="AX744" s="13" t="s">
        <v>81</v>
      </c>
      <c r="AY744" s="239" t="s">
        <v>132</v>
      </c>
    </row>
    <row r="745" s="14" customFormat="1">
      <c r="A745" s="14"/>
      <c r="B745" s="240"/>
      <c r="C745" s="241"/>
      <c r="D745" s="223" t="s">
        <v>146</v>
      </c>
      <c r="E745" s="242" t="s">
        <v>42</v>
      </c>
      <c r="F745" s="243" t="s">
        <v>827</v>
      </c>
      <c r="G745" s="241"/>
      <c r="H745" s="244">
        <v>0.38400000000000001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0" t="s">
        <v>146</v>
      </c>
      <c r="AU745" s="250" t="s">
        <v>156</v>
      </c>
      <c r="AV745" s="14" t="s">
        <v>92</v>
      </c>
      <c r="AW745" s="14" t="s">
        <v>40</v>
      </c>
      <c r="AX745" s="14" t="s">
        <v>81</v>
      </c>
      <c r="AY745" s="250" t="s">
        <v>132</v>
      </c>
    </row>
    <row r="746" s="15" customFormat="1">
      <c r="A746" s="15"/>
      <c r="B746" s="251"/>
      <c r="C746" s="252"/>
      <c r="D746" s="223" t="s">
        <v>146</v>
      </c>
      <c r="E746" s="253" t="s">
        <v>42</v>
      </c>
      <c r="F746" s="254" t="s">
        <v>168</v>
      </c>
      <c r="G746" s="252"/>
      <c r="H746" s="255">
        <v>99.556000000000012</v>
      </c>
      <c r="I746" s="256"/>
      <c r="J746" s="252"/>
      <c r="K746" s="252"/>
      <c r="L746" s="257"/>
      <c r="M746" s="258"/>
      <c r="N746" s="259"/>
      <c r="O746" s="259"/>
      <c r="P746" s="259"/>
      <c r="Q746" s="259"/>
      <c r="R746" s="259"/>
      <c r="S746" s="259"/>
      <c r="T746" s="260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61" t="s">
        <v>146</v>
      </c>
      <c r="AU746" s="261" t="s">
        <v>156</v>
      </c>
      <c r="AV746" s="15" t="s">
        <v>140</v>
      </c>
      <c r="AW746" s="15" t="s">
        <v>40</v>
      </c>
      <c r="AX746" s="15" t="s">
        <v>89</v>
      </c>
      <c r="AY746" s="261" t="s">
        <v>132</v>
      </c>
    </row>
    <row r="747" s="2" customFormat="1" ht="24.15" customHeight="1">
      <c r="A747" s="42"/>
      <c r="B747" s="43"/>
      <c r="C747" s="210" t="s">
        <v>842</v>
      </c>
      <c r="D747" s="210" t="s">
        <v>135</v>
      </c>
      <c r="E747" s="211" t="s">
        <v>843</v>
      </c>
      <c r="F747" s="212" t="s">
        <v>844</v>
      </c>
      <c r="G747" s="213" t="s">
        <v>181</v>
      </c>
      <c r="H747" s="214">
        <v>2268.6239999999998</v>
      </c>
      <c r="I747" s="215"/>
      <c r="J747" s="216">
        <f>ROUND(I747*H747,2)</f>
        <v>0</v>
      </c>
      <c r="K747" s="212" t="s">
        <v>139</v>
      </c>
      <c r="L747" s="48"/>
      <c r="M747" s="217" t="s">
        <v>42</v>
      </c>
      <c r="N747" s="218" t="s">
        <v>52</v>
      </c>
      <c r="O747" s="88"/>
      <c r="P747" s="219">
        <f>O747*H747</f>
        <v>0</v>
      </c>
      <c r="Q747" s="219">
        <v>0</v>
      </c>
      <c r="R747" s="219">
        <f>Q747*H747</f>
        <v>0</v>
      </c>
      <c r="S747" s="219">
        <v>0</v>
      </c>
      <c r="T747" s="220">
        <f>S747*H747</f>
        <v>0</v>
      </c>
      <c r="U747" s="42"/>
      <c r="V747" s="42"/>
      <c r="W747" s="42"/>
      <c r="X747" s="42"/>
      <c r="Y747" s="42"/>
      <c r="Z747" s="42"/>
      <c r="AA747" s="42"/>
      <c r="AB747" s="42"/>
      <c r="AC747" s="42"/>
      <c r="AD747" s="42"/>
      <c r="AE747" s="42"/>
      <c r="AR747" s="221" t="s">
        <v>140</v>
      </c>
      <c r="AT747" s="221" t="s">
        <v>135</v>
      </c>
      <c r="AU747" s="221" t="s">
        <v>156</v>
      </c>
      <c r="AY747" s="20" t="s">
        <v>132</v>
      </c>
      <c r="BE747" s="222">
        <f>IF(N747="základní",J747,0)</f>
        <v>0</v>
      </c>
      <c r="BF747" s="222">
        <f>IF(N747="snížená",J747,0)</f>
        <v>0</v>
      </c>
      <c r="BG747" s="222">
        <f>IF(N747="zákl. přenesená",J747,0)</f>
        <v>0</v>
      </c>
      <c r="BH747" s="222">
        <f>IF(N747="sníž. přenesená",J747,0)</f>
        <v>0</v>
      </c>
      <c r="BI747" s="222">
        <f>IF(N747="nulová",J747,0)</f>
        <v>0</v>
      </c>
      <c r="BJ747" s="20" t="s">
        <v>89</v>
      </c>
      <c r="BK747" s="222">
        <f>ROUND(I747*H747,2)</f>
        <v>0</v>
      </c>
      <c r="BL747" s="20" t="s">
        <v>140</v>
      </c>
      <c r="BM747" s="221" t="s">
        <v>845</v>
      </c>
    </row>
    <row r="748" s="2" customFormat="1">
      <c r="A748" s="42"/>
      <c r="B748" s="43"/>
      <c r="C748" s="44"/>
      <c r="D748" s="223" t="s">
        <v>142</v>
      </c>
      <c r="E748" s="44"/>
      <c r="F748" s="224" t="s">
        <v>846</v>
      </c>
      <c r="G748" s="44"/>
      <c r="H748" s="44"/>
      <c r="I748" s="225"/>
      <c r="J748" s="44"/>
      <c r="K748" s="44"/>
      <c r="L748" s="48"/>
      <c r="M748" s="226"/>
      <c r="N748" s="227"/>
      <c r="O748" s="88"/>
      <c r="P748" s="88"/>
      <c r="Q748" s="88"/>
      <c r="R748" s="88"/>
      <c r="S748" s="88"/>
      <c r="T748" s="89"/>
      <c r="U748" s="42"/>
      <c r="V748" s="42"/>
      <c r="W748" s="42"/>
      <c r="X748" s="42"/>
      <c r="Y748" s="42"/>
      <c r="Z748" s="42"/>
      <c r="AA748" s="42"/>
      <c r="AB748" s="42"/>
      <c r="AC748" s="42"/>
      <c r="AD748" s="42"/>
      <c r="AE748" s="42"/>
      <c r="AT748" s="20" t="s">
        <v>142</v>
      </c>
      <c r="AU748" s="20" t="s">
        <v>156</v>
      </c>
    </row>
    <row r="749" s="2" customFormat="1">
      <c r="A749" s="42"/>
      <c r="B749" s="43"/>
      <c r="C749" s="44"/>
      <c r="D749" s="228" t="s">
        <v>144</v>
      </c>
      <c r="E749" s="44"/>
      <c r="F749" s="229" t="s">
        <v>847</v>
      </c>
      <c r="G749" s="44"/>
      <c r="H749" s="44"/>
      <c r="I749" s="225"/>
      <c r="J749" s="44"/>
      <c r="K749" s="44"/>
      <c r="L749" s="48"/>
      <c r="M749" s="226"/>
      <c r="N749" s="227"/>
      <c r="O749" s="88"/>
      <c r="P749" s="88"/>
      <c r="Q749" s="88"/>
      <c r="R749" s="88"/>
      <c r="S749" s="88"/>
      <c r="T749" s="89"/>
      <c r="U749" s="42"/>
      <c r="V749" s="42"/>
      <c r="W749" s="42"/>
      <c r="X749" s="42"/>
      <c r="Y749" s="42"/>
      <c r="Z749" s="42"/>
      <c r="AA749" s="42"/>
      <c r="AB749" s="42"/>
      <c r="AC749" s="42"/>
      <c r="AD749" s="42"/>
      <c r="AE749" s="42"/>
      <c r="AT749" s="20" t="s">
        <v>144</v>
      </c>
      <c r="AU749" s="20" t="s">
        <v>156</v>
      </c>
    </row>
    <row r="750" s="13" customFormat="1">
      <c r="A750" s="13"/>
      <c r="B750" s="230"/>
      <c r="C750" s="231"/>
      <c r="D750" s="223" t="s">
        <v>146</v>
      </c>
      <c r="E750" s="232" t="s">
        <v>42</v>
      </c>
      <c r="F750" s="233" t="s">
        <v>712</v>
      </c>
      <c r="G750" s="231"/>
      <c r="H750" s="232" t="s">
        <v>42</v>
      </c>
      <c r="I750" s="234"/>
      <c r="J750" s="231"/>
      <c r="K750" s="231"/>
      <c r="L750" s="235"/>
      <c r="M750" s="236"/>
      <c r="N750" s="237"/>
      <c r="O750" s="237"/>
      <c r="P750" s="237"/>
      <c r="Q750" s="237"/>
      <c r="R750" s="237"/>
      <c r="S750" s="237"/>
      <c r="T750" s="238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9" t="s">
        <v>146</v>
      </c>
      <c r="AU750" s="239" t="s">
        <v>156</v>
      </c>
      <c r="AV750" s="13" t="s">
        <v>89</v>
      </c>
      <c r="AW750" s="13" t="s">
        <v>40</v>
      </c>
      <c r="AX750" s="13" t="s">
        <v>81</v>
      </c>
      <c r="AY750" s="239" t="s">
        <v>132</v>
      </c>
    </row>
    <row r="751" s="13" customFormat="1">
      <c r="A751" s="13"/>
      <c r="B751" s="230"/>
      <c r="C751" s="231"/>
      <c r="D751" s="223" t="s">
        <v>146</v>
      </c>
      <c r="E751" s="232" t="s">
        <v>42</v>
      </c>
      <c r="F751" s="233" t="s">
        <v>759</v>
      </c>
      <c r="G751" s="231"/>
      <c r="H751" s="232" t="s">
        <v>42</v>
      </c>
      <c r="I751" s="234"/>
      <c r="J751" s="231"/>
      <c r="K751" s="231"/>
      <c r="L751" s="235"/>
      <c r="M751" s="236"/>
      <c r="N751" s="237"/>
      <c r="O751" s="237"/>
      <c r="P751" s="237"/>
      <c r="Q751" s="237"/>
      <c r="R751" s="237"/>
      <c r="S751" s="237"/>
      <c r="T751" s="238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9" t="s">
        <v>146</v>
      </c>
      <c r="AU751" s="239" t="s">
        <v>156</v>
      </c>
      <c r="AV751" s="13" t="s">
        <v>89</v>
      </c>
      <c r="AW751" s="13" t="s">
        <v>40</v>
      </c>
      <c r="AX751" s="13" t="s">
        <v>81</v>
      </c>
      <c r="AY751" s="239" t="s">
        <v>132</v>
      </c>
    </row>
    <row r="752" s="14" customFormat="1">
      <c r="A752" s="14"/>
      <c r="B752" s="240"/>
      <c r="C752" s="241"/>
      <c r="D752" s="223" t="s">
        <v>146</v>
      </c>
      <c r="E752" s="242" t="s">
        <v>42</v>
      </c>
      <c r="F752" s="243" t="s">
        <v>815</v>
      </c>
      <c r="G752" s="241"/>
      <c r="H752" s="244">
        <v>23.399999999999999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0" t="s">
        <v>146</v>
      </c>
      <c r="AU752" s="250" t="s">
        <v>156</v>
      </c>
      <c r="AV752" s="14" t="s">
        <v>92</v>
      </c>
      <c r="AW752" s="14" t="s">
        <v>40</v>
      </c>
      <c r="AX752" s="14" t="s">
        <v>81</v>
      </c>
      <c r="AY752" s="250" t="s">
        <v>132</v>
      </c>
    </row>
    <row r="753" s="14" customFormat="1">
      <c r="A753" s="14"/>
      <c r="B753" s="240"/>
      <c r="C753" s="241"/>
      <c r="D753" s="223" t="s">
        <v>146</v>
      </c>
      <c r="E753" s="242" t="s">
        <v>42</v>
      </c>
      <c r="F753" s="243" t="s">
        <v>816</v>
      </c>
      <c r="G753" s="241"/>
      <c r="H753" s="244">
        <v>66.625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0" t="s">
        <v>146</v>
      </c>
      <c r="AU753" s="250" t="s">
        <v>156</v>
      </c>
      <c r="AV753" s="14" t="s">
        <v>92</v>
      </c>
      <c r="AW753" s="14" t="s">
        <v>40</v>
      </c>
      <c r="AX753" s="14" t="s">
        <v>81</v>
      </c>
      <c r="AY753" s="250" t="s">
        <v>132</v>
      </c>
    </row>
    <row r="754" s="13" customFormat="1">
      <c r="A754" s="13"/>
      <c r="B754" s="230"/>
      <c r="C754" s="231"/>
      <c r="D754" s="223" t="s">
        <v>146</v>
      </c>
      <c r="E754" s="232" t="s">
        <v>42</v>
      </c>
      <c r="F754" s="233" t="s">
        <v>766</v>
      </c>
      <c r="G754" s="231"/>
      <c r="H754" s="232" t="s">
        <v>42</v>
      </c>
      <c r="I754" s="234"/>
      <c r="J754" s="231"/>
      <c r="K754" s="231"/>
      <c r="L754" s="235"/>
      <c r="M754" s="236"/>
      <c r="N754" s="237"/>
      <c r="O754" s="237"/>
      <c r="P754" s="237"/>
      <c r="Q754" s="237"/>
      <c r="R754" s="237"/>
      <c r="S754" s="237"/>
      <c r="T754" s="238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9" t="s">
        <v>146</v>
      </c>
      <c r="AU754" s="239" t="s">
        <v>156</v>
      </c>
      <c r="AV754" s="13" t="s">
        <v>89</v>
      </c>
      <c r="AW754" s="13" t="s">
        <v>40</v>
      </c>
      <c r="AX754" s="13" t="s">
        <v>81</v>
      </c>
      <c r="AY754" s="239" t="s">
        <v>132</v>
      </c>
    </row>
    <row r="755" s="14" customFormat="1">
      <c r="A755" s="14"/>
      <c r="B755" s="240"/>
      <c r="C755" s="241"/>
      <c r="D755" s="223" t="s">
        <v>146</v>
      </c>
      <c r="E755" s="242" t="s">
        <v>42</v>
      </c>
      <c r="F755" s="243" t="s">
        <v>817</v>
      </c>
      <c r="G755" s="241"/>
      <c r="H755" s="244">
        <v>0.60499999999999998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0" t="s">
        <v>146</v>
      </c>
      <c r="AU755" s="250" t="s">
        <v>156</v>
      </c>
      <c r="AV755" s="14" t="s">
        <v>92</v>
      </c>
      <c r="AW755" s="14" t="s">
        <v>40</v>
      </c>
      <c r="AX755" s="14" t="s">
        <v>81</v>
      </c>
      <c r="AY755" s="250" t="s">
        <v>132</v>
      </c>
    </row>
    <row r="756" s="13" customFormat="1">
      <c r="A756" s="13"/>
      <c r="B756" s="230"/>
      <c r="C756" s="231"/>
      <c r="D756" s="223" t="s">
        <v>146</v>
      </c>
      <c r="E756" s="232" t="s">
        <v>42</v>
      </c>
      <c r="F756" s="233" t="s">
        <v>773</v>
      </c>
      <c r="G756" s="231"/>
      <c r="H756" s="232" t="s">
        <v>42</v>
      </c>
      <c r="I756" s="234"/>
      <c r="J756" s="231"/>
      <c r="K756" s="231"/>
      <c r="L756" s="235"/>
      <c r="M756" s="236"/>
      <c r="N756" s="237"/>
      <c r="O756" s="237"/>
      <c r="P756" s="237"/>
      <c r="Q756" s="237"/>
      <c r="R756" s="237"/>
      <c r="S756" s="237"/>
      <c r="T756" s="23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9" t="s">
        <v>146</v>
      </c>
      <c r="AU756" s="239" t="s">
        <v>156</v>
      </c>
      <c r="AV756" s="13" t="s">
        <v>89</v>
      </c>
      <c r="AW756" s="13" t="s">
        <v>40</v>
      </c>
      <c r="AX756" s="13" t="s">
        <v>81</v>
      </c>
      <c r="AY756" s="239" t="s">
        <v>132</v>
      </c>
    </row>
    <row r="757" s="14" customFormat="1">
      <c r="A757" s="14"/>
      <c r="B757" s="240"/>
      <c r="C757" s="241"/>
      <c r="D757" s="223" t="s">
        <v>146</v>
      </c>
      <c r="E757" s="242" t="s">
        <v>42</v>
      </c>
      <c r="F757" s="243" t="s">
        <v>819</v>
      </c>
      <c r="G757" s="241"/>
      <c r="H757" s="244">
        <v>1.944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0" t="s">
        <v>146</v>
      </c>
      <c r="AU757" s="250" t="s">
        <v>156</v>
      </c>
      <c r="AV757" s="14" t="s">
        <v>92</v>
      </c>
      <c r="AW757" s="14" t="s">
        <v>40</v>
      </c>
      <c r="AX757" s="14" t="s">
        <v>81</v>
      </c>
      <c r="AY757" s="250" t="s">
        <v>132</v>
      </c>
    </row>
    <row r="758" s="14" customFormat="1">
      <c r="A758" s="14"/>
      <c r="B758" s="240"/>
      <c r="C758" s="241"/>
      <c r="D758" s="223" t="s">
        <v>146</v>
      </c>
      <c r="E758" s="242" t="s">
        <v>42</v>
      </c>
      <c r="F758" s="243" t="s">
        <v>820</v>
      </c>
      <c r="G758" s="241"/>
      <c r="H758" s="244">
        <v>0.60799999999999998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0" t="s">
        <v>146</v>
      </c>
      <c r="AU758" s="250" t="s">
        <v>156</v>
      </c>
      <c r="AV758" s="14" t="s">
        <v>92</v>
      </c>
      <c r="AW758" s="14" t="s">
        <v>40</v>
      </c>
      <c r="AX758" s="14" t="s">
        <v>81</v>
      </c>
      <c r="AY758" s="250" t="s">
        <v>132</v>
      </c>
    </row>
    <row r="759" s="13" customFormat="1">
      <c r="A759" s="13"/>
      <c r="B759" s="230"/>
      <c r="C759" s="231"/>
      <c r="D759" s="223" t="s">
        <v>146</v>
      </c>
      <c r="E759" s="232" t="s">
        <v>42</v>
      </c>
      <c r="F759" s="233" t="s">
        <v>741</v>
      </c>
      <c r="G759" s="231"/>
      <c r="H759" s="232" t="s">
        <v>42</v>
      </c>
      <c r="I759" s="234"/>
      <c r="J759" s="231"/>
      <c r="K759" s="231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146</v>
      </c>
      <c r="AU759" s="239" t="s">
        <v>156</v>
      </c>
      <c r="AV759" s="13" t="s">
        <v>89</v>
      </c>
      <c r="AW759" s="13" t="s">
        <v>40</v>
      </c>
      <c r="AX759" s="13" t="s">
        <v>81</v>
      </c>
      <c r="AY759" s="239" t="s">
        <v>132</v>
      </c>
    </row>
    <row r="760" s="14" customFormat="1">
      <c r="A760" s="14"/>
      <c r="B760" s="240"/>
      <c r="C760" s="241"/>
      <c r="D760" s="223" t="s">
        <v>146</v>
      </c>
      <c r="E760" s="242" t="s">
        <v>42</v>
      </c>
      <c r="F760" s="243" t="s">
        <v>821</v>
      </c>
      <c r="G760" s="241"/>
      <c r="H760" s="244">
        <v>4.4630000000000001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146</v>
      </c>
      <c r="AU760" s="250" t="s">
        <v>156</v>
      </c>
      <c r="AV760" s="14" t="s">
        <v>92</v>
      </c>
      <c r="AW760" s="14" t="s">
        <v>40</v>
      </c>
      <c r="AX760" s="14" t="s">
        <v>81</v>
      </c>
      <c r="AY760" s="250" t="s">
        <v>132</v>
      </c>
    </row>
    <row r="761" s="13" customFormat="1">
      <c r="A761" s="13"/>
      <c r="B761" s="230"/>
      <c r="C761" s="231"/>
      <c r="D761" s="223" t="s">
        <v>146</v>
      </c>
      <c r="E761" s="232" t="s">
        <v>42</v>
      </c>
      <c r="F761" s="233" t="s">
        <v>236</v>
      </c>
      <c r="G761" s="231"/>
      <c r="H761" s="232" t="s">
        <v>42</v>
      </c>
      <c r="I761" s="234"/>
      <c r="J761" s="231"/>
      <c r="K761" s="231"/>
      <c r="L761" s="235"/>
      <c r="M761" s="236"/>
      <c r="N761" s="237"/>
      <c r="O761" s="237"/>
      <c r="P761" s="237"/>
      <c r="Q761" s="237"/>
      <c r="R761" s="237"/>
      <c r="S761" s="237"/>
      <c r="T761" s="23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9" t="s">
        <v>146</v>
      </c>
      <c r="AU761" s="239" t="s">
        <v>156</v>
      </c>
      <c r="AV761" s="13" t="s">
        <v>89</v>
      </c>
      <c r="AW761" s="13" t="s">
        <v>40</v>
      </c>
      <c r="AX761" s="13" t="s">
        <v>81</v>
      </c>
      <c r="AY761" s="239" t="s">
        <v>132</v>
      </c>
    </row>
    <row r="762" s="14" customFormat="1">
      <c r="A762" s="14"/>
      <c r="B762" s="240"/>
      <c r="C762" s="241"/>
      <c r="D762" s="223" t="s">
        <v>146</v>
      </c>
      <c r="E762" s="242" t="s">
        <v>42</v>
      </c>
      <c r="F762" s="243" t="s">
        <v>826</v>
      </c>
      <c r="G762" s="241"/>
      <c r="H762" s="244">
        <v>0.56499999999999995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146</v>
      </c>
      <c r="AU762" s="250" t="s">
        <v>156</v>
      </c>
      <c r="AV762" s="14" t="s">
        <v>92</v>
      </c>
      <c r="AW762" s="14" t="s">
        <v>40</v>
      </c>
      <c r="AX762" s="14" t="s">
        <v>81</v>
      </c>
      <c r="AY762" s="250" t="s">
        <v>132</v>
      </c>
    </row>
    <row r="763" s="13" customFormat="1">
      <c r="A763" s="13"/>
      <c r="B763" s="230"/>
      <c r="C763" s="231"/>
      <c r="D763" s="223" t="s">
        <v>146</v>
      </c>
      <c r="E763" s="232" t="s">
        <v>42</v>
      </c>
      <c r="F763" s="233" t="s">
        <v>780</v>
      </c>
      <c r="G763" s="231"/>
      <c r="H763" s="232" t="s">
        <v>42</v>
      </c>
      <c r="I763" s="234"/>
      <c r="J763" s="231"/>
      <c r="K763" s="231"/>
      <c r="L763" s="235"/>
      <c r="M763" s="236"/>
      <c r="N763" s="237"/>
      <c r="O763" s="237"/>
      <c r="P763" s="237"/>
      <c r="Q763" s="237"/>
      <c r="R763" s="237"/>
      <c r="S763" s="237"/>
      <c r="T763" s="23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9" t="s">
        <v>146</v>
      </c>
      <c r="AU763" s="239" t="s">
        <v>156</v>
      </c>
      <c r="AV763" s="13" t="s">
        <v>89</v>
      </c>
      <c r="AW763" s="13" t="s">
        <v>40</v>
      </c>
      <c r="AX763" s="13" t="s">
        <v>81</v>
      </c>
      <c r="AY763" s="239" t="s">
        <v>132</v>
      </c>
    </row>
    <row r="764" s="14" customFormat="1">
      <c r="A764" s="14"/>
      <c r="B764" s="240"/>
      <c r="C764" s="241"/>
      <c r="D764" s="223" t="s">
        <v>146</v>
      </c>
      <c r="E764" s="242" t="s">
        <v>42</v>
      </c>
      <c r="F764" s="243" t="s">
        <v>827</v>
      </c>
      <c r="G764" s="241"/>
      <c r="H764" s="244">
        <v>0.38400000000000001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146</v>
      </c>
      <c r="AU764" s="250" t="s">
        <v>156</v>
      </c>
      <c r="AV764" s="14" t="s">
        <v>92</v>
      </c>
      <c r="AW764" s="14" t="s">
        <v>40</v>
      </c>
      <c r="AX764" s="14" t="s">
        <v>81</v>
      </c>
      <c r="AY764" s="250" t="s">
        <v>132</v>
      </c>
    </row>
    <row r="765" s="16" customFormat="1">
      <c r="A765" s="16"/>
      <c r="B765" s="262"/>
      <c r="C765" s="263"/>
      <c r="D765" s="223" t="s">
        <v>146</v>
      </c>
      <c r="E765" s="264" t="s">
        <v>42</v>
      </c>
      <c r="F765" s="265" t="s">
        <v>176</v>
      </c>
      <c r="G765" s="263"/>
      <c r="H765" s="266">
        <v>98.594000000000008</v>
      </c>
      <c r="I765" s="267"/>
      <c r="J765" s="263"/>
      <c r="K765" s="263"/>
      <c r="L765" s="268"/>
      <c r="M765" s="269"/>
      <c r="N765" s="270"/>
      <c r="O765" s="270"/>
      <c r="P765" s="270"/>
      <c r="Q765" s="270"/>
      <c r="R765" s="270"/>
      <c r="S765" s="270"/>
      <c r="T765" s="271"/>
      <c r="U765" s="16"/>
      <c r="V765" s="16"/>
      <c r="W765" s="16"/>
      <c r="X765" s="16"/>
      <c r="Y765" s="16"/>
      <c r="Z765" s="16"/>
      <c r="AA765" s="16"/>
      <c r="AB765" s="16"/>
      <c r="AC765" s="16"/>
      <c r="AD765" s="16"/>
      <c r="AE765" s="16"/>
      <c r="AT765" s="272" t="s">
        <v>146</v>
      </c>
      <c r="AU765" s="272" t="s">
        <v>156</v>
      </c>
      <c r="AV765" s="16" t="s">
        <v>156</v>
      </c>
      <c r="AW765" s="16" t="s">
        <v>40</v>
      </c>
      <c r="AX765" s="16" t="s">
        <v>81</v>
      </c>
      <c r="AY765" s="272" t="s">
        <v>132</v>
      </c>
    </row>
    <row r="766" s="14" customFormat="1">
      <c r="A766" s="14"/>
      <c r="B766" s="240"/>
      <c r="C766" s="241"/>
      <c r="D766" s="223" t="s">
        <v>146</v>
      </c>
      <c r="E766" s="242" t="s">
        <v>42</v>
      </c>
      <c r="F766" s="243" t="s">
        <v>848</v>
      </c>
      <c r="G766" s="241"/>
      <c r="H766" s="244">
        <v>2267.6619999999998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0" t="s">
        <v>146</v>
      </c>
      <c r="AU766" s="250" t="s">
        <v>156</v>
      </c>
      <c r="AV766" s="14" t="s">
        <v>92</v>
      </c>
      <c r="AW766" s="14" t="s">
        <v>40</v>
      </c>
      <c r="AX766" s="14" t="s">
        <v>81</v>
      </c>
      <c r="AY766" s="250" t="s">
        <v>132</v>
      </c>
    </row>
    <row r="767" s="13" customFormat="1">
      <c r="A767" s="13"/>
      <c r="B767" s="230"/>
      <c r="C767" s="231"/>
      <c r="D767" s="223" t="s">
        <v>146</v>
      </c>
      <c r="E767" s="232" t="s">
        <v>42</v>
      </c>
      <c r="F767" s="233" t="s">
        <v>849</v>
      </c>
      <c r="G767" s="231"/>
      <c r="H767" s="232" t="s">
        <v>42</v>
      </c>
      <c r="I767" s="234"/>
      <c r="J767" s="231"/>
      <c r="K767" s="231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146</v>
      </c>
      <c r="AU767" s="239" t="s">
        <v>156</v>
      </c>
      <c r="AV767" s="13" t="s">
        <v>89</v>
      </c>
      <c r="AW767" s="13" t="s">
        <v>40</v>
      </c>
      <c r="AX767" s="13" t="s">
        <v>81</v>
      </c>
      <c r="AY767" s="239" t="s">
        <v>132</v>
      </c>
    </row>
    <row r="768" s="13" customFormat="1">
      <c r="A768" s="13"/>
      <c r="B768" s="230"/>
      <c r="C768" s="231"/>
      <c r="D768" s="223" t="s">
        <v>146</v>
      </c>
      <c r="E768" s="232" t="s">
        <v>42</v>
      </c>
      <c r="F768" s="233" t="s">
        <v>822</v>
      </c>
      <c r="G768" s="231"/>
      <c r="H768" s="232" t="s">
        <v>42</v>
      </c>
      <c r="I768" s="234"/>
      <c r="J768" s="231"/>
      <c r="K768" s="231"/>
      <c r="L768" s="235"/>
      <c r="M768" s="236"/>
      <c r="N768" s="237"/>
      <c r="O768" s="237"/>
      <c r="P768" s="237"/>
      <c r="Q768" s="237"/>
      <c r="R768" s="237"/>
      <c r="S768" s="237"/>
      <c r="T768" s="23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9" t="s">
        <v>146</v>
      </c>
      <c r="AU768" s="239" t="s">
        <v>156</v>
      </c>
      <c r="AV768" s="13" t="s">
        <v>89</v>
      </c>
      <c r="AW768" s="13" t="s">
        <v>40</v>
      </c>
      <c r="AX768" s="13" t="s">
        <v>81</v>
      </c>
      <c r="AY768" s="239" t="s">
        <v>132</v>
      </c>
    </row>
    <row r="769" s="14" customFormat="1">
      <c r="A769" s="14"/>
      <c r="B769" s="240"/>
      <c r="C769" s="241"/>
      <c r="D769" s="223" t="s">
        <v>146</v>
      </c>
      <c r="E769" s="242" t="s">
        <v>42</v>
      </c>
      <c r="F769" s="243" t="s">
        <v>850</v>
      </c>
      <c r="G769" s="241"/>
      <c r="H769" s="244">
        <v>0.96199999999999997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0" t="s">
        <v>146</v>
      </c>
      <c r="AU769" s="250" t="s">
        <v>156</v>
      </c>
      <c r="AV769" s="14" t="s">
        <v>92</v>
      </c>
      <c r="AW769" s="14" t="s">
        <v>40</v>
      </c>
      <c r="AX769" s="14" t="s">
        <v>81</v>
      </c>
      <c r="AY769" s="250" t="s">
        <v>132</v>
      </c>
    </row>
    <row r="770" s="14" customFormat="1">
      <c r="A770" s="14"/>
      <c r="B770" s="240"/>
      <c r="C770" s="241"/>
      <c r="D770" s="223" t="s">
        <v>146</v>
      </c>
      <c r="E770" s="242" t="s">
        <v>42</v>
      </c>
      <c r="F770" s="243" t="s">
        <v>851</v>
      </c>
      <c r="G770" s="241"/>
      <c r="H770" s="244">
        <v>2268.6239999999998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146</v>
      </c>
      <c r="AU770" s="250" t="s">
        <v>156</v>
      </c>
      <c r="AV770" s="14" t="s">
        <v>92</v>
      </c>
      <c r="AW770" s="14" t="s">
        <v>40</v>
      </c>
      <c r="AX770" s="14" t="s">
        <v>89</v>
      </c>
      <c r="AY770" s="250" t="s">
        <v>132</v>
      </c>
    </row>
    <row r="771" s="2" customFormat="1" ht="37.8" customHeight="1">
      <c r="A771" s="42"/>
      <c r="B771" s="43"/>
      <c r="C771" s="210" t="s">
        <v>852</v>
      </c>
      <c r="D771" s="210" t="s">
        <v>135</v>
      </c>
      <c r="E771" s="211" t="s">
        <v>853</v>
      </c>
      <c r="F771" s="212" t="s">
        <v>854</v>
      </c>
      <c r="G771" s="213" t="s">
        <v>181</v>
      </c>
      <c r="H771" s="214">
        <v>98.593999999999994</v>
      </c>
      <c r="I771" s="215"/>
      <c r="J771" s="216">
        <f>ROUND(I771*H771,2)</f>
        <v>0</v>
      </c>
      <c r="K771" s="212" t="s">
        <v>139</v>
      </c>
      <c r="L771" s="48"/>
      <c r="M771" s="217" t="s">
        <v>42</v>
      </c>
      <c r="N771" s="218" t="s">
        <v>52</v>
      </c>
      <c r="O771" s="88"/>
      <c r="P771" s="219">
        <f>O771*H771</f>
        <v>0</v>
      </c>
      <c r="Q771" s="219">
        <v>0</v>
      </c>
      <c r="R771" s="219">
        <f>Q771*H771</f>
        <v>0</v>
      </c>
      <c r="S771" s="219">
        <v>0</v>
      </c>
      <c r="T771" s="220">
        <f>S771*H771</f>
        <v>0</v>
      </c>
      <c r="U771" s="42"/>
      <c r="V771" s="42"/>
      <c r="W771" s="42"/>
      <c r="X771" s="42"/>
      <c r="Y771" s="42"/>
      <c r="Z771" s="42"/>
      <c r="AA771" s="42"/>
      <c r="AB771" s="42"/>
      <c r="AC771" s="42"/>
      <c r="AD771" s="42"/>
      <c r="AE771" s="42"/>
      <c r="AR771" s="221" t="s">
        <v>140</v>
      </c>
      <c r="AT771" s="221" t="s">
        <v>135</v>
      </c>
      <c r="AU771" s="221" t="s">
        <v>156</v>
      </c>
      <c r="AY771" s="20" t="s">
        <v>132</v>
      </c>
      <c r="BE771" s="222">
        <f>IF(N771="základní",J771,0)</f>
        <v>0</v>
      </c>
      <c r="BF771" s="222">
        <f>IF(N771="snížená",J771,0)</f>
        <v>0</v>
      </c>
      <c r="BG771" s="222">
        <f>IF(N771="zákl. přenesená",J771,0)</f>
        <v>0</v>
      </c>
      <c r="BH771" s="222">
        <f>IF(N771="sníž. přenesená",J771,0)</f>
        <v>0</v>
      </c>
      <c r="BI771" s="222">
        <f>IF(N771="nulová",J771,0)</f>
        <v>0</v>
      </c>
      <c r="BJ771" s="20" t="s">
        <v>89</v>
      </c>
      <c r="BK771" s="222">
        <f>ROUND(I771*H771,2)</f>
        <v>0</v>
      </c>
      <c r="BL771" s="20" t="s">
        <v>140</v>
      </c>
      <c r="BM771" s="221" t="s">
        <v>855</v>
      </c>
    </row>
    <row r="772" s="2" customFormat="1">
      <c r="A772" s="42"/>
      <c r="B772" s="43"/>
      <c r="C772" s="44"/>
      <c r="D772" s="223" t="s">
        <v>142</v>
      </c>
      <c r="E772" s="44"/>
      <c r="F772" s="224" t="s">
        <v>856</v>
      </c>
      <c r="G772" s="44"/>
      <c r="H772" s="44"/>
      <c r="I772" s="225"/>
      <c r="J772" s="44"/>
      <c r="K772" s="44"/>
      <c r="L772" s="48"/>
      <c r="M772" s="226"/>
      <c r="N772" s="227"/>
      <c r="O772" s="88"/>
      <c r="P772" s="88"/>
      <c r="Q772" s="88"/>
      <c r="R772" s="88"/>
      <c r="S772" s="88"/>
      <c r="T772" s="89"/>
      <c r="U772" s="42"/>
      <c r="V772" s="42"/>
      <c r="W772" s="42"/>
      <c r="X772" s="42"/>
      <c r="Y772" s="42"/>
      <c r="Z772" s="42"/>
      <c r="AA772" s="42"/>
      <c r="AB772" s="42"/>
      <c r="AC772" s="42"/>
      <c r="AD772" s="42"/>
      <c r="AE772" s="42"/>
      <c r="AT772" s="20" t="s">
        <v>142</v>
      </c>
      <c r="AU772" s="20" t="s">
        <v>156</v>
      </c>
    </row>
    <row r="773" s="2" customFormat="1">
      <c r="A773" s="42"/>
      <c r="B773" s="43"/>
      <c r="C773" s="44"/>
      <c r="D773" s="228" t="s">
        <v>144</v>
      </c>
      <c r="E773" s="44"/>
      <c r="F773" s="229" t="s">
        <v>857</v>
      </c>
      <c r="G773" s="44"/>
      <c r="H773" s="44"/>
      <c r="I773" s="225"/>
      <c r="J773" s="44"/>
      <c r="K773" s="44"/>
      <c r="L773" s="48"/>
      <c r="M773" s="226"/>
      <c r="N773" s="227"/>
      <c r="O773" s="88"/>
      <c r="P773" s="88"/>
      <c r="Q773" s="88"/>
      <c r="R773" s="88"/>
      <c r="S773" s="88"/>
      <c r="T773" s="89"/>
      <c r="U773" s="42"/>
      <c r="V773" s="42"/>
      <c r="W773" s="42"/>
      <c r="X773" s="42"/>
      <c r="Y773" s="42"/>
      <c r="Z773" s="42"/>
      <c r="AA773" s="42"/>
      <c r="AB773" s="42"/>
      <c r="AC773" s="42"/>
      <c r="AD773" s="42"/>
      <c r="AE773" s="42"/>
      <c r="AT773" s="20" t="s">
        <v>144</v>
      </c>
      <c r="AU773" s="20" t="s">
        <v>156</v>
      </c>
    </row>
    <row r="774" s="13" customFormat="1">
      <c r="A774" s="13"/>
      <c r="B774" s="230"/>
      <c r="C774" s="231"/>
      <c r="D774" s="223" t="s">
        <v>146</v>
      </c>
      <c r="E774" s="232" t="s">
        <v>42</v>
      </c>
      <c r="F774" s="233" t="s">
        <v>759</v>
      </c>
      <c r="G774" s="231"/>
      <c r="H774" s="232" t="s">
        <v>42</v>
      </c>
      <c r="I774" s="234"/>
      <c r="J774" s="231"/>
      <c r="K774" s="231"/>
      <c r="L774" s="235"/>
      <c r="M774" s="236"/>
      <c r="N774" s="237"/>
      <c r="O774" s="237"/>
      <c r="P774" s="237"/>
      <c r="Q774" s="237"/>
      <c r="R774" s="237"/>
      <c r="S774" s="237"/>
      <c r="T774" s="238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9" t="s">
        <v>146</v>
      </c>
      <c r="AU774" s="239" t="s">
        <v>156</v>
      </c>
      <c r="AV774" s="13" t="s">
        <v>89</v>
      </c>
      <c r="AW774" s="13" t="s">
        <v>40</v>
      </c>
      <c r="AX774" s="13" t="s">
        <v>81</v>
      </c>
      <c r="AY774" s="239" t="s">
        <v>132</v>
      </c>
    </row>
    <row r="775" s="14" customFormat="1">
      <c r="A775" s="14"/>
      <c r="B775" s="240"/>
      <c r="C775" s="241"/>
      <c r="D775" s="223" t="s">
        <v>146</v>
      </c>
      <c r="E775" s="242" t="s">
        <v>42</v>
      </c>
      <c r="F775" s="243" t="s">
        <v>815</v>
      </c>
      <c r="G775" s="241"/>
      <c r="H775" s="244">
        <v>23.399999999999999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146</v>
      </c>
      <c r="AU775" s="250" t="s">
        <v>156</v>
      </c>
      <c r="AV775" s="14" t="s">
        <v>92</v>
      </c>
      <c r="AW775" s="14" t="s">
        <v>40</v>
      </c>
      <c r="AX775" s="14" t="s">
        <v>81</v>
      </c>
      <c r="AY775" s="250" t="s">
        <v>132</v>
      </c>
    </row>
    <row r="776" s="14" customFormat="1">
      <c r="A776" s="14"/>
      <c r="B776" s="240"/>
      <c r="C776" s="241"/>
      <c r="D776" s="223" t="s">
        <v>146</v>
      </c>
      <c r="E776" s="242" t="s">
        <v>42</v>
      </c>
      <c r="F776" s="243" t="s">
        <v>816</v>
      </c>
      <c r="G776" s="241"/>
      <c r="H776" s="244">
        <v>66.625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0" t="s">
        <v>146</v>
      </c>
      <c r="AU776" s="250" t="s">
        <v>156</v>
      </c>
      <c r="AV776" s="14" t="s">
        <v>92</v>
      </c>
      <c r="AW776" s="14" t="s">
        <v>40</v>
      </c>
      <c r="AX776" s="14" t="s">
        <v>81</v>
      </c>
      <c r="AY776" s="250" t="s">
        <v>132</v>
      </c>
    </row>
    <row r="777" s="13" customFormat="1">
      <c r="A777" s="13"/>
      <c r="B777" s="230"/>
      <c r="C777" s="231"/>
      <c r="D777" s="223" t="s">
        <v>146</v>
      </c>
      <c r="E777" s="232" t="s">
        <v>42</v>
      </c>
      <c r="F777" s="233" t="s">
        <v>766</v>
      </c>
      <c r="G777" s="231"/>
      <c r="H777" s="232" t="s">
        <v>42</v>
      </c>
      <c r="I777" s="234"/>
      <c r="J777" s="231"/>
      <c r="K777" s="231"/>
      <c r="L777" s="235"/>
      <c r="M777" s="236"/>
      <c r="N777" s="237"/>
      <c r="O777" s="237"/>
      <c r="P777" s="237"/>
      <c r="Q777" s="237"/>
      <c r="R777" s="237"/>
      <c r="S777" s="237"/>
      <c r="T777" s="23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9" t="s">
        <v>146</v>
      </c>
      <c r="AU777" s="239" t="s">
        <v>156</v>
      </c>
      <c r="AV777" s="13" t="s">
        <v>89</v>
      </c>
      <c r="AW777" s="13" t="s">
        <v>40</v>
      </c>
      <c r="AX777" s="13" t="s">
        <v>81</v>
      </c>
      <c r="AY777" s="239" t="s">
        <v>132</v>
      </c>
    </row>
    <row r="778" s="14" customFormat="1">
      <c r="A778" s="14"/>
      <c r="B778" s="240"/>
      <c r="C778" s="241"/>
      <c r="D778" s="223" t="s">
        <v>146</v>
      </c>
      <c r="E778" s="242" t="s">
        <v>42</v>
      </c>
      <c r="F778" s="243" t="s">
        <v>817</v>
      </c>
      <c r="G778" s="241"/>
      <c r="H778" s="244">
        <v>0.60499999999999998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0" t="s">
        <v>146</v>
      </c>
      <c r="AU778" s="250" t="s">
        <v>156</v>
      </c>
      <c r="AV778" s="14" t="s">
        <v>92</v>
      </c>
      <c r="AW778" s="14" t="s">
        <v>40</v>
      </c>
      <c r="AX778" s="14" t="s">
        <v>81</v>
      </c>
      <c r="AY778" s="250" t="s">
        <v>132</v>
      </c>
    </row>
    <row r="779" s="13" customFormat="1">
      <c r="A779" s="13"/>
      <c r="B779" s="230"/>
      <c r="C779" s="231"/>
      <c r="D779" s="223" t="s">
        <v>146</v>
      </c>
      <c r="E779" s="232" t="s">
        <v>42</v>
      </c>
      <c r="F779" s="233" t="s">
        <v>773</v>
      </c>
      <c r="G779" s="231"/>
      <c r="H779" s="232" t="s">
        <v>42</v>
      </c>
      <c r="I779" s="234"/>
      <c r="J779" s="231"/>
      <c r="K779" s="231"/>
      <c r="L779" s="235"/>
      <c r="M779" s="236"/>
      <c r="N779" s="237"/>
      <c r="O779" s="237"/>
      <c r="P779" s="237"/>
      <c r="Q779" s="237"/>
      <c r="R779" s="237"/>
      <c r="S779" s="237"/>
      <c r="T779" s="23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9" t="s">
        <v>146</v>
      </c>
      <c r="AU779" s="239" t="s">
        <v>156</v>
      </c>
      <c r="AV779" s="13" t="s">
        <v>89</v>
      </c>
      <c r="AW779" s="13" t="s">
        <v>40</v>
      </c>
      <c r="AX779" s="13" t="s">
        <v>81</v>
      </c>
      <c r="AY779" s="239" t="s">
        <v>132</v>
      </c>
    </row>
    <row r="780" s="14" customFormat="1">
      <c r="A780" s="14"/>
      <c r="B780" s="240"/>
      <c r="C780" s="241"/>
      <c r="D780" s="223" t="s">
        <v>146</v>
      </c>
      <c r="E780" s="242" t="s">
        <v>42</v>
      </c>
      <c r="F780" s="243" t="s">
        <v>819</v>
      </c>
      <c r="G780" s="241"/>
      <c r="H780" s="244">
        <v>1.944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0" t="s">
        <v>146</v>
      </c>
      <c r="AU780" s="250" t="s">
        <v>156</v>
      </c>
      <c r="AV780" s="14" t="s">
        <v>92</v>
      </c>
      <c r="AW780" s="14" t="s">
        <v>40</v>
      </c>
      <c r="AX780" s="14" t="s">
        <v>81</v>
      </c>
      <c r="AY780" s="250" t="s">
        <v>132</v>
      </c>
    </row>
    <row r="781" s="14" customFormat="1">
      <c r="A781" s="14"/>
      <c r="B781" s="240"/>
      <c r="C781" s="241"/>
      <c r="D781" s="223" t="s">
        <v>146</v>
      </c>
      <c r="E781" s="242" t="s">
        <v>42</v>
      </c>
      <c r="F781" s="243" t="s">
        <v>820</v>
      </c>
      <c r="G781" s="241"/>
      <c r="H781" s="244">
        <v>0.60799999999999998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146</v>
      </c>
      <c r="AU781" s="250" t="s">
        <v>156</v>
      </c>
      <c r="AV781" s="14" t="s">
        <v>92</v>
      </c>
      <c r="AW781" s="14" t="s">
        <v>40</v>
      </c>
      <c r="AX781" s="14" t="s">
        <v>81</v>
      </c>
      <c r="AY781" s="250" t="s">
        <v>132</v>
      </c>
    </row>
    <row r="782" s="13" customFormat="1">
      <c r="A782" s="13"/>
      <c r="B782" s="230"/>
      <c r="C782" s="231"/>
      <c r="D782" s="223" t="s">
        <v>146</v>
      </c>
      <c r="E782" s="232" t="s">
        <v>42</v>
      </c>
      <c r="F782" s="233" t="s">
        <v>741</v>
      </c>
      <c r="G782" s="231"/>
      <c r="H782" s="232" t="s">
        <v>42</v>
      </c>
      <c r="I782" s="234"/>
      <c r="J782" s="231"/>
      <c r="K782" s="231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146</v>
      </c>
      <c r="AU782" s="239" t="s">
        <v>156</v>
      </c>
      <c r="AV782" s="13" t="s">
        <v>89</v>
      </c>
      <c r="AW782" s="13" t="s">
        <v>40</v>
      </c>
      <c r="AX782" s="13" t="s">
        <v>81</v>
      </c>
      <c r="AY782" s="239" t="s">
        <v>132</v>
      </c>
    </row>
    <row r="783" s="14" customFormat="1">
      <c r="A783" s="14"/>
      <c r="B783" s="240"/>
      <c r="C783" s="241"/>
      <c r="D783" s="223" t="s">
        <v>146</v>
      </c>
      <c r="E783" s="242" t="s">
        <v>42</v>
      </c>
      <c r="F783" s="243" t="s">
        <v>821</v>
      </c>
      <c r="G783" s="241"/>
      <c r="H783" s="244">
        <v>4.4630000000000001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146</v>
      </c>
      <c r="AU783" s="250" t="s">
        <v>156</v>
      </c>
      <c r="AV783" s="14" t="s">
        <v>92</v>
      </c>
      <c r="AW783" s="14" t="s">
        <v>40</v>
      </c>
      <c r="AX783" s="14" t="s">
        <v>81</v>
      </c>
      <c r="AY783" s="250" t="s">
        <v>132</v>
      </c>
    </row>
    <row r="784" s="13" customFormat="1">
      <c r="A784" s="13"/>
      <c r="B784" s="230"/>
      <c r="C784" s="231"/>
      <c r="D784" s="223" t="s">
        <v>146</v>
      </c>
      <c r="E784" s="232" t="s">
        <v>42</v>
      </c>
      <c r="F784" s="233" t="s">
        <v>236</v>
      </c>
      <c r="G784" s="231"/>
      <c r="H784" s="232" t="s">
        <v>42</v>
      </c>
      <c r="I784" s="234"/>
      <c r="J784" s="231"/>
      <c r="K784" s="231"/>
      <c r="L784" s="235"/>
      <c r="M784" s="236"/>
      <c r="N784" s="237"/>
      <c r="O784" s="237"/>
      <c r="P784" s="237"/>
      <c r="Q784" s="237"/>
      <c r="R784" s="237"/>
      <c r="S784" s="237"/>
      <c r="T784" s="23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9" t="s">
        <v>146</v>
      </c>
      <c r="AU784" s="239" t="s">
        <v>156</v>
      </c>
      <c r="AV784" s="13" t="s">
        <v>89</v>
      </c>
      <c r="AW784" s="13" t="s">
        <v>40</v>
      </c>
      <c r="AX784" s="13" t="s">
        <v>81</v>
      </c>
      <c r="AY784" s="239" t="s">
        <v>132</v>
      </c>
    </row>
    <row r="785" s="14" customFormat="1">
      <c r="A785" s="14"/>
      <c r="B785" s="240"/>
      <c r="C785" s="241"/>
      <c r="D785" s="223" t="s">
        <v>146</v>
      </c>
      <c r="E785" s="242" t="s">
        <v>42</v>
      </c>
      <c r="F785" s="243" t="s">
        <v>826</v>
      </c>
      <c r="G785" s="241"/>
      <c r="H785" s="244">
        <v>0.56499999999999995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0" t="s">
        <v>146</v>
      </c>
      <c r="AU785" s="250" t="s">
        <v>156</v>
      </c>
      <c r="AV785" s="14" t="s">
        <v>92</v>
      </c>
      <c r="AW785" s="14" t="s">
        <v>40</v>
      </c>
      <c r="AX785" s="14" t="s">
        <v>81</v>
      </c>
      <c r="AY785" s="250" t="s">
        <v>132</v>
      </c>
    </row>
    <row r="786" s="13" customFormat="1">
      <c r="A786" s="13"/>
      <c r="B786" s="230"/>
      <c r="C786" s="231"/>
      <c r="D786" s="223" t="s">
        <v>146</v>
      </c>
      <c r="E786" s="232" t="s">
        <v>42</v>
      </c>
      <c r="F786" s="233" t="s">
        <v>780</v>
      </c>
      <c r="G786" s="231"/>
      <c r="H786" s="232" t="s">
        <v>42</v>
      </c>
      <c r="I786" s="234"/>
      <c r="J786" s="231"/>
      <c r="K786" s="231"/>
      <c r="L786" s="235"/>
      <c r="M786" s="236"/>
      <c r="N786" s="237"/>
      <c r="O786" s="237"/>
      <c r="P786" s="237"/>
      <c r="Q786" s="237"/>
      <c r="R786" s="237"/>
      <c r="S786" s="237"/>
      <c r="T786" s="238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9" t="s">
        <v>146</v>
      </c>
      <c r="AU786" s="239" t="s">
        <v>156</v>
      </c>
      <c r="AV786" s="13" t="s">
        <v>89</v>
      </c>
      <c r="AW786" s="13" t="s">
        <v>40</v>
      </c>
      <c r="AX786" s="13" t="s">
        <v>81</v>
      </c>
      <c r="AY786" s="239" t="s">
        <v>132</v>
      </c>
    </row>
    <row r="787" s="14" customFormat="1">
      <c r="A787" s="14"/>
      <c r="B787" s="240"/>
      <c r="C787" s="241"/>
      <c r="D787" s="223" t="s">
        <v>146</v>
      </c>
      <c r="E787" s="242" t="s">
        <v>42</v>
      </c>
      <c r="F787" s="243" t="s">
        <v>827</v>
      </c>
      <c r="G787" s="241"/>
      <c r="H787" s="244">
        <v>0.38400000000000001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0" t="s">
        <v>146</v>
      </c>
      <c r="AU787" s="250" t="s">
        <v>156</v>
      </c>
      <c r="AV787" s="14" t="s">
        <v>92</v>
      </c>
      <c r="AW787" s="14" t="s">
        <v>40</v>
      </c>
      <c r="AX787" s="14" t="s">
        <v>81</v>
      </c>
      <c r="AY787" s="250" t="s">
        <v>132</v>
      </c>
    </row>
    <row r="788" s="15" customFormat="1">
      <c r="A788" s="15"/>
      <c r="B788" s="251"/>
      <c r="C788" s="252"/>
      <c r="D788" s="223" t="s">
        <v>146</v>
      </c>
      <c r="E788" s="253" t="s">
        <v>42</v>
      </c>
      <c r="F788" s="254" t="s">
        <v>168</v>
      </c>
      <c r="G788" s="252"/>
      <c r="H788" s="255">
        <v>98.594000000000008</v>
      </c>
      <c r="I788" s="256"/>
      <c r="J788" s="252"/>
      <c r="K788" s="252"/>
      <c r="L788" s="257"/>
      <c r="M788" s="258"/>
      <c r="N788" s="259"/>
      <c r="O788" s="259"/>
      <c r="P788" s="259"/>
      <c r="Q788" s="259"/>
      <c r="R788" s="259"/>
      <c r="S788" s="259"/>
      <c r="T788" s="260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61" t="s">
        <v>146</v>
      </c>
      <c r="AU788" s="261" t="s">
        <v>156</v>
      </c>
      <c r="AV788" s="15" t="s">
        <v>140</v>
      </c>
      <c r="AW788" s="15" t="s">
        <v>40</v>
      </c>
      <c r="AX788" s="15" t="s">
        <v>89</v>
      </c>
      <c r="AY788" s="261" t="s">
        <v>132</v>
      </c>
    </row>
    <row r="789" s="2" customFormat="1" ht="24.15" customHeight="1">
      <c r="A789" s="42"/>
      <c r="B789" s="43"/>
      <c r="C789" s="210" t="s">
        <v>858</v>
      </c>
      <c r="D789" s="210" t="s">
        <v>135</v>
      </c>
      <c r="E789" s="211" t="s">
        <v>859</v>
      </c>
      <c r="F789" s="212" t="s">
        <v>860</v>
      </c>
      <c r="G789" s="213" t="s">
        <v>457</v>
      </c>
      <c r="H789" s="214">
        <v>1</v>
      </c>
      <c r="I789" s="215"/>
      <c r="J789" s="216">
        <f>ROUND(I789*H789,2)</f>
        <v>0</v>
      </c>
      <c r="K789" s="212" t="s">
        <v>139</v>
      </c>
      <c r="L789" s="48"/>
      <c r="M789" s="217" t="s">
        <v>42</v>
      </c>
      <c r="N789" s="218" t="s">
        <v>52</v>
      </c>
      <c r="O789" s="88"/>
      <c r="P789" s="219">
        <f>O789*H789</f>
        <v>0</v>
      </c>
      <c r="Q789" s="219">
        <v>0</v>
      </c>
      <c r="R789" s="219">
        <f>Q789*H789</f>
        <v>0</v>
      </c>
      <c r="S789" s="219">
        <v>0.14999999999999999</v>
      </c>
      <c r="T789" s="220">
        <f>S789*H789</f>
        <v>0.14999999999999999</v>
      </c>
      <c r="U789" s="42"/>
      <c r="V789" s="42"/>
      <c r="W789" s="42"/>
      <c r="X789" s="42"/>
      <c r="Y789" s="42"/>
      <c r="Z789" s="42"/>
      <c r="AA789" s="42"/>
      <c r="AB789" s="42"/>
      <c r="AC789" s="42"/>
      <c r="AD789" s="42"/>
      <c r="AE789" s="42"/>
      <c r="AR789" s="221" t="s">
        <v>140</v>
      </c>
      <c r="AT789" s="221" t="s">
        <v>135</v>
      </c>
      <c r="AU789" s="221" t="s">
        <v>156</v>
      </c>
      <c r="AY789" s="20" t="s">
        <v>132</v>
      </c>
      <c r="BE789" s="222">
        <f>IF(N789="základní",J789,0)</f>
        <v>0</v>
      </c>
      <c r="BF789" s="222">
        <f>IF(N789="snížená",J789,0)</f>
        <v>0</v>
      </c>
      <c r="BG789" s="222">
        <f>IF(N789="zákl. přenesená",J789,0)</f>
        <v>0</v>
      </c>
      <c r="BH789" s="222">
        <f>IF(N789="sníž. přenesená",J789,0)</f>
        <v>0</v>
      </c>
      <c r="BI789" s="222">
        <f>IF(N789="nulová",J789,0)</f>
        <v>0</v>
      </c>
      <c r="BJ789" s="20" t="s">
        <v>89</v>
      </c>
      <c r="BK789" s="222">
        <f>ROUND(I789*H789,2)</f>
        <v>0</v>
      </c>
      <c r="BL789" s="20" t="s">
        <v>140</v>
      </c>
      <c r="BM789" s="221" t="s">
        <v>861</v>
      </c>
    </row>
    <row r="790" s="2" customFormat="1">
      <c r="A790" s="42"/>
      <c r="B790" s="43"/>
      <c r="C790" s="44"/>
      <c r="D790" s="223" t="s">
        <v>142</v>
      </c>
      <c r="E790" s="44"/>
      <c r="F790" s="224" t="s">
        <v>862</v>
      </c>
      <c r="G790" s="44"/>
      <c r="H790" s="44"/>
      <c r="I790" s="225"/>
      <c r="J790" s="44"/>
      <c r="K790" s="44"/>
      <c r="L790" s="48"/>
      <c r="M790" s="226"/>
      <c r="N790" s="227"/>
      <c r="O790" s="88"/>
      <c r="P790" s="88"/>
      <c r="Q790" s="88"/>
      <c r="R790" s="88"/>
      <c r="S790" s="88"/>
      <c r="T790" s="89"/>
      <c r="U790" s="42"/>
      <c r="V790" s="42"/>
      <c r="W790" s="42"/>
      <c r="X790" s="42"/>
      <c r="Y790" s="42"/>
      <c r="Z790" s="42"/>
      <c r="AA790" s="42"/>
      <c r="AB790" s="42"/>
      <c r="AC790" s="42"/>
      <c r="AD790" s="42"/>
      <c r="AE790" s="42"/>
      <c r="AT790" s="20" t="s">
        <v>142</v>
      </c>
      <c r="AU790" s="20" t="s">
        <v>156</v>
      </c>
    </row>
    <row r="791" s="2" customFormat="1">
      <c r="A791" s="42"/>
      <c r="B791" s="43"/>
      <c r="C791" s="44"/>
      <c r="D791" s="228" t="s">
        <v>144</v>
      </c>
      <c r="E791" s="44"/>
      <c r="F791" s="229" t="s">
        <v>863</v>
      </c>
      <c r="G791" s="44"/>
      <c r="H791" s="44"/>
      <c r="I791" s="225"/>
      <c r="J791" s="44"/>
      <c r="K791" s="44"/>
      <c r="L791" s="48"/>
      <c r="M791" s="226"/>
      <c r="N791" s="227"/>
      <c r="O791" s="88"/>
      <c r="P791" s="88"/>
      <c r="Q791" s="88"/>
      <c r="R791" s="88"/>
      <c r="S791" s="88"/>
      <c r="T791" s="89"/>
      <c r="U791" s="42"/>
      <c r="V791" s="42"/>
      <c r="W791" s="42"/>
      <c r="X791" s="42"/>
      <c r="Y791" s="42"/>
      <c r="Z791" s="42"/>
      <c r="AA791" s="42"/>
      <c r="AB791" s="42"/>
      <c r="AC791" s="42"/>
      <c r="AD791" s="42"/>
      <c r="AE791" s="42"/>
      <c r="AT791" s="20" t="s">
        <v>144</v>
      </c>
      <c r="AU791" s="20" t="s">
        <v>156</v>
      </c>
    </row>
    <row r="792" s="13" customFormat="1">
      <c r="A792" s="13"/>
      <c r="B792" s="230"/>
      <c r="C792" s="231"/>
      <c r="D792" s="223" t="s">
        <v>146</v>
      </c>
      <c r="E792" s="232" t="s">
        <v>42</v>
      </c>
      <c r="F792" s="233" t="s">
        <v>864</v>
      </c>
      <c r="G792" s="231"/>
      <c r="H792" s="232" t="s">
        <v>42</v>
      </c>
      <c r="I792" s="234"/>
      <c r="J792" s="231"/>
      <c r="K792" s="231"/>
      <c r="L792" s="235"/>
      <c r="M792" s="236"/>
      <c r="N792" s="237"/>
      <c r="O792" s="237"/>
      <c r="P792" s="237"/>
      <c r="Q792" s="237"/>
      <c r="R792" s="237"/>
      <c r="S792" s="237"/>
      <c r="T792" s="23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9" t="s">
        <v>146</v>
      </c>
      <c r="AU792" s="239" t="s">
        <v>156</v>
      </c>
      <c r="AV792" s="13" t="s">
        <v>89</v>
      </c>
      <c r="AW792" s="13" t="s">
        <v>40</v>
      </c>
      <c r="AX792" s="13" t="s">
        <v>81</v>
      </c>
      <c r="AY792" s="239" t="s">
        <v>132</v>
      </c>
    </row>
    <row r="793" s="14" customFormat="1">
      <c r="A793" s="14"/>
      <c r="B793" s="240"/>
      <c r="C793" s="241"/>
      <c r="D793" s="223" t="s">
        <v>146</v>
      </c>
      <c r="E793" s="242" t="s">
        <v>42</v>
      </c>
      <c r="F793" s="243" t="s">
        <v>89</v>
      </c>
      <c r="G793" s="241"/>
      <c r="H793" s="244">
        <v>1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146</v>
      </c>
      <c r="AU793" s="250" t="s">
        <v>156</v>
      </c>
      <c r="AV793" s="14" t="s">
        <v>92</v>
      </c>
      <c r="AW793" s="14" t="s">
        <v>40</v>
      </c>
      <c r="AX793" s="14" t="s">
        <v>81</v>
      </c>
      <c r="AY793" s="250" t="s">
        <v>132</v>
      </c>
    </row>
    <row r="794" s="2" customFormat="1" ht="24.15" customHeight="1">
      <c r="A794" s="42"/>
      <c r="B794" s="43"/>
      <c r="C794" s="210" t="s">
        <v>865</v>
      </c>
      <c r="D794" s="210" t="s">
        <v>135</v>
      </c>
      <c r="E794" s="211" t="s">
        <v>866</v>
      </c>
      <c r="F794" s="212" t="s">
        <v>867</v>
      </c>
      <c r="G794" s="213" t="s">
        <v>457</v>
      </c>
      <c r="H794" s="214">
        <v>2</v>
      </c>
      <c r="I794" s="215"/>
      <c r="J794" s="216">
        <f>ROUND(I794*H794,2)</f>
        <v>0</v>
      </c>
      <c r="K794" s="212" t="s">
        <v>139</v>
      </c>
      <c r="L794" s="48"/>
      <c r="M794" s="217" t="s">
        <v>42</v>
      </c>
      <c r="N794" s="218" t="s">
        <v>52</v>
      </c>
      <c r="O794" s="88"/>
      <c r="P794" s="219">
        <f>O794*H794</f>
        <v>0</v>
      </c>
      <c r="Q794" s="219">
        <v>0</v>
      </c>
      <c r="R794" s="219">
        <f>Q794*H794</f>
        <v>0</v>
      </c>
      <c r="S794" s="219">
        <v>0.082000000000000003</v>
      </c>
      <c r="T794" s="220">
        <f>S794*H794</f>
        <v>0.16400000000000001</v>
      </c>
      <c r="U794" s="42"/>
      <c r="V794" s="42"/>
      <c r="W794" s="42"/>
      <c r="X794" s="42"/>
      <c r="Y794" s="42"/>
      <c r="Z794" s="42"/>
      <c r="AA794" s="42"/>
      <c r="AB794" s="42"/>
      <c r="AC794" s="42"/>
      <c r="AD794" s="42"/>
      <c r="AE794" s="42"/>
      <c r="AR794" s="221" t="s">
        <v>140</v>
      </c>
      <c r="AT794" s="221" t="s">
        <v>135</v>
      </c>
      <c r="AU794" s="221" t="s">
        <v>156</v>
      </c>
      <c r="AY794" s="20" t="s">
        <v>132</v>
      </c>
      <c r="BE794" s="222">
        <f>IF(N794="základní",J794,0)</f>
        <v>0</v>
      </c>
      <c r="BF794" s="222">
        <f>IF(N794="snížená",J794,0)</f>
        <v>0</v>
      </c>
      <c r="BG794" s="222">
        <f>IF(N794="zákl. přenesená",J794,0)</f>
        <v>0</v>
      </c>
      <c r="BH794" s="222">
        <f>IF(N794="sníž. přenesená",J794,0)</f>
        <v>0</v>
      </c>
      <c r="BI794" s="222">
        <f>IF(N794="nulová",J794,0)</f>
        <v>0</v>
      </c>
      <c r="BJ794" s="20" t="s">
        <v>89</v>
      </c>
      <c r="BK794" s="222">
        <f>ROUND(I794*H794,2)</f>
        <v>0</v>
      </c>
      <c r="BL794" s="20" t="s">
        <v>140</v>
      </c>
      <c r="BM794" s="221" t="s">
        <v>868</v>
      </c>
    </row>
    <row r="795" s="2" customFormat="1">
      <c r="A795" s="42"/>
      <c r="B795" s="43"/>
      <c r="C795" s="44"/>
      <c r="D795" s="223" t="s">
        <v>142</v>
      </c>
      <c r="E795" s="44"/>
      <c r="F795" s="224" t="s">
        <v>869</v>
      </c>
      <c r="G795" s="44"/>
      <c r="H795" s="44"/>
      <c r="I795" s="225"/>
      <c r="J795" s="44"/>
      <c r="K795" s="44"/>
      <c r="L795" s="48"/>
      <c r="M795" s="226"/>
      <c r="N795" s="227"/>
      <c r="O795" s="88"/>
      <c r="P795" s="88"/>
      <c r="Q795" s="88"/>
      <c r="R795" s="88"/>
      <c r="S795" s="88"/>
      <c r="T795" s="89"/>
      <c r="U795" s="42"/>
      <c r="V795" s="42"/>
      <c r="W795" s="42"/>
      <c r="X795" s="42"/>
      <c r="Y795" s="42"/>
      <c r="Z795" s="42"/>
      <c r="AA795" s="42"/>
      <c r="AB795" s="42"/>
      <c r="AC795" s="42"/>
      <c r="AD795" s="42"/>
      <c r="AE795" s="42"/>
      <c r="AT795" s="20" t="s">
        <v>142</v>
      </c>
      <c r="AU795" s="20" t="s">
        <v>156</v>
      </c>
    </row>
    <row r="796" s="2" customFormat="1">
      <c r="A796" s="42"/>
      <c r="B796" s="43"/>
      <c r="C796" s="44"/>
      <c r="D796" s="228" t="s">
        <v>144</v>
      </c>
      <c r="E796" s="44"/>
      <c r="F796" s="229" t="s">
        <v>870</v>
      </c>
      <c r="G796" s="44"/>
      <c r="H796" s="44"/>
      <c r="I796" s="225"/>
      <c r="J796" s="44"/>
      <c r="K796" s="44"/>
      <c r="L796" s="48"/>
      <c r="M796" s="226"/>
      <c r="N796" s="227"/>
      <c r="O796" s="88"/>
      <c r="P796" s="88"/>
      <c r="Q796" s="88"/>
      <c r="R796" s="88"/>
      <c r="S796" s="88"/>
      <c r="T796" s="89"/>
      <c r="U796" s="42"/>
      <c r="V796" s="42"/>
      <c r="W796" s="42"/>
      <c r="X796" s="42"/>
      <c r="Y796" s="42"/>
      <c r="Z796" s="42"/>
      <c r="AA796" s="42"/>
      <c r="AB796" s="42"/>
      <c r="AC796" s="42"/>
      <c r="AD796" s="42"/>
      <c r="AE796" s="42"/>
      <c r="AT796" s="20" t="s">
        <v>144</v>
      </c>
      <c r="AU796" s="20" t="s">
        <v>156</v>
      </c>
    </row>
    <row r="797" s="13" customFormat="1">
      <c r="A797" s="13"/>
      <c r="B797" s="230"/>
      <c r="C797" s="231"/>
      <c r="D797" s="223" t="s">
        <v>146</v>
      </c>
      <c r="E797" s="232" t="s">
        <v>42</v>
      </c>
      <c r="F797" s="233" t="s">
        <v>871</v>
      </c>
      <c r="G797" s="231"/>
      <c r="H797" s="232" t="s">
        <v>42</v>
      </c>
      <c r="I797" s="234"/>
      <c r="J797" s="231"/>
      <c r="K797" s="231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146</v>
      </c>
      <c r="AU797" s="239" t="s">
        <v>156</v>
      </c>
      <c r="AV797" s="13" t="s">
        <v>89</v>
      </c>
      <c r="AW797" s="13" t="s">
        <v>40</v>
      </c>
      <c r="AX797" s="13" t="s">
        <v>81</v>
      </c>
      <c r="AY797" s="239" t="s">
        <v>132</v>
      </c>
    </row>
    <row r="798" s="14" customFormat="1">
      <c r="A798" s="14"/>
      <c r="B798" s="240"/>
      <c r="C798" s="241"/>
      <c r="D798" s="223" t="s">
        <v>146</v>
      </c>
      <c r="E798" s="242" t="s">
        <v>42</v>
      </c>
      <c r="F798" s="243" t="s">
        <v>92</v>
      </c>
      <c r="G798" s="241"/>
      <c r="H798" s="244">
        <v>2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146</v>
      </c>
      <c r="AU798" s="250" t="s">
        <v>156</v>
      </c>
      <c r="AV798" s="14" t="s">
        <v>92</v>
      </c>
      <c r="AW798" s="14" t="s">
        <v>40</v>
      </c>
      <c r="AX798" s="14" t="s">
        <v>81</v>
      </c>
      <c r="AY798" s="250" t="s">
        <v>132</v>
      </c>
    </row>
    <row r="799" s="2" customFormat="1" ht="24.15" customHeight="1">
      <c r="A799" s="42"/>
      <c r="B799" s="43"/>
      <c r="C799" s="210" t="s">
        <v>872</v>
      </c>
      <c r="D799" s="210" t="s">
        <v>135</v>
      </c>
      <c r="E799" s="211" t="s">
        <v>873</v>
      </c>
      <c r="F799" s="212" t="s">
        <v>874</v>
      </c>
      <c r="G799" s="213" t="s">
        <v>181</v>
      </c>
      <c r="H799" s="214">
        <v>0.14999999999999999</v>
      </c>
      <c r="I799" s="215"/>
      <c r="J799" s="216">
        <f>ROUND(I799*H799,2)</f>
        <v>0</v>
      </c>
      <c r="K799" s="212" t="s">
        <v>139</v>
      </c>
      <c r="L799" s="48"/>
      <c r="M799" s="217" t="s">
        <v>42</v>
      </c>
      <c r="N799" s="218" t="s">
        <v>52</v>
      </c>
      <c r="O799" s="88"/>
      <c r="P799" s="219">
        <f>O799*H799</f>
        <v>0</v>
      </c>
      <c r="Q799" s="219">
        <v>0</v>
      </c>
      <c r="R799" s="219">
        <f>Q799*H799</f>
        <v>0</v>
      </c>
      <c r="S799" s="219">
        <v>0</v>
      </c>
      <c r="T799" s="220">
        <f>S799*H799</f>
        <v>0</v>
      </c>
      <c r="U799" s="42"/>
      <c r="V799" s="42"/>
      <c r="W799" s="42"/>
      <c r="X799" s="42"/>
      <c r="Y799" s="42"/>
      <c r="Z799" s="42"/>
      <c r="AA799" s="42"/>
      <c r="AB799" s="42"/>
      <c r="AC799" s="42"/>
      <c r="AD799" s="42"/>
      <c r="AE799" s="42"/>
      <c r="AR799" s="221" t="s">
        <v>140</v>
      </c>
      <c r="AT799" s="221" t="s">
        <v>135</v>
      </c>
      <c r="AU799" s="221" t="s">
        <v>156</v>
      </c>
      <c r="AY799" s="20" t="s">
        <v>132</v>
      </c>
      <c r="BE799" s="222">
        <f>IF(N799="základní",J799,0)</f>
        <v>0</v>
      </c>
      <c r="BF799" s="222">
        <f>IF(N799="snížená",J799,0)</f>
        <v>0</v>
      </c>
      <c r="BG799" s="222">
        <f>IF(N799="zákl. přenesená",J799,0)</f>
        <v>0</v>
      </c>
      <c r="BH799" s="222">
        <f>IF(N799="sníž. přenesená",J799,0)</f>
        <v>0</v>
      </c>
      <c r="BI799" s="222">
        <f>IF(N799="nulová",J799,0)</f>
        <v>0</v>
      </c>
      <c r="BJ799" s="20" t="s">
        <v>89</v>
      </c>
      <c r="BK799" s="222">
        <f>ROUND(I799*H799,2)</f>
        <v>0</v>
      </c>
      <c r="BL799" s="20" t="s">
        <v>140</v>
      </c>
      <c r="BM799" s="221" t="s">
        <v>875</v>
      </c>
    </row>
    <row r="800" s="2" customFormat="1">
      <c r="A800" s="42"/>
      <c r="B800" s="43"/>
      <c r="C800" s="44"/>
      <c r="D800" s="223" t="s">
        <v>142</v>
      </c>
      <c r="E800" s="44"/>
      <c r="F800" s="224" t="s">
        <v>876</v>
      </c>
      <c r="G800" s="44"/>
      <c r="H800" s="44"/>
      <c r="I800" s="225"/>
      <c r="J800" s="44"/>
      <c r="K800" s="44"/>
      <c r="L800" s="48"/>
      <c r="M800" s="226"/>
      <c r="N800" s="227"/>
      <c r="O800" s="88"/>
      <c r="P800" s="88"/>
      <c r="Q800" s="88"/>
      <c r="R800" s="88"/>
      <c r="S800" s="88"/>
      <c r="T800" s="89"/>
      <c r="U800" s="42"/>
      <c r="V800" s="42"/>
      <c r="W800" s="42"/>
      <c r="X800" s="42"/>
      <c r="Y800" s="42"/>
      <c r="Z800" s="42"/>
      <c r="AA800" s="42"/>
      <c r="AB800" s="42"/>
      <c r="AC800" s="42"/>
      <c r="AD800" s="42"/>
      <c r="AE800" s="42"/>
      <c r="AT800" s="20" t="s">
        <v>142</v>
      </c>
      <c r="AU800" s="20" t="s">
        <v>156</v>
      </c>
    </row>
    <row r="801" s="2" customFormat="1">
      <c r="A801" s="42"/>
      <c r="B801" s="43"/>
      <c r="C801" s="44"/>
      <c r="D801" s="228" t="s">
        <v>144</v>
      </c>
      <c r="E801" s="44"/>
      <c r="F801" s="229" t="s">
        <v>877</v>
      </c>
      <c r="G801" s="44"/>
      <c r="H801" s="44"/>
      <c r="I801" s="225"/>
      <c r="J801" s="44"/>
      <c r="K801" s="44"/>
      <c r="L801" s="48"/>
      <c r="M801" s="226"/>
      <c r="N801" s="227"/>
      <c r="O801" s="88"/>
      <c r="P801" s="88"/>
      <c r="Q801" s="88"/>
      <c r="R801" s="88"/>
      <c r="S801" s="88"/>
      <c r="T801" s="89"/>
      <c r="U801" s="42"/>
      <c r="V801" s="42"/>
      <c r="W801" s="42"/>
      <c r="X801" s="42"/>
      <c r="Y801" s="42"/>
      <c r="Z801" s="42"/>
      <c r="AA801" s="42"/>
      <c r="AB801" s="42"/>
      <c r="AC801" s="42"/>
      <c r="AD801" s="42"/>
      <c r="AE801" s="42"/>
      <c r="AT801" s="20" t="s">
        <v>144</v>
      </c>
      <c r="AU801" s="20" t="s">
        <v>156</v>
      </c>
    </row>
    <row r="802" s="13" customFormat="1">
      <c r="A802" s="13"/>
      <c r="B802" s="230"/>
      <c r="C802" s="231"/>
      <c r="D802" s="223" t="s">
        <v>146</v>
      </c>
      <c r="E802" s="232" t="s">
        <v>42</v>
      </c>
      <c r="F802" s="233" t="s">
        <v>864</v>
      </c>
      <c r="G802" s="231"/>
      <c r="H802" s="232" t="s">
        <v>42</v>
      </c>
      <c r="I802" s="234"/>
      <c r="J802" s="231"/>
      <c r="K802" s="231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146</v>
      </c>
      <c r="AU802" s="239" t="s">
        <v>156</v>
      </c>
      <c r="AV802" s="13" t="s">
        <v>89</v>
      </c>
      <c r="AW802" s="13" t="s">
        <v>40</v>
      </c>
      <c r="AX802" s="13" t="s">
        <v>81</v>
      </c>
      <c r="AY802" s="239" t="s">
        <v>132</v>
      </c>
    </row>
    <row r="803" s="14" customFormat="1">
      <c r="A803" s="14"/>
      <c r="B803" s="240"/>
      <c r="C803" s="241"/>
      <c r="D803" s="223" t="s">
        <v>146</v>
      </c>
      <c r="E803" s="242" t="s">
        <v>42</v>
      </c>
      <c r="F803" s="243" t="s">
        <v>878</v>
      </c>
      <c r="G803" s="241"/>
      <c r="H803" s="244">
        <v>0.14999999999999999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146</v>
      </c>
      <c r="AU803" s="250" t="s">
        <v>156</v>
      </c>
      <c r="AV803" s="14" t="s">
        <v>92</v>
      </c>
      <c r="AW803" s="14" t="s">
        <v>40</v>
      </c>
      <c r="AX803" s="14" t="s">
        <v>89</v>
      </c>
      <c r="AY803" s="250" t="s">
        <v>132</v>
      </c>
    </row>
    <row r="804" s="2" customFormat="1" ht="16.5" customHeight="1">
      <c r="A804" s="42"/>
      <c r="B804" s="43"/>
      <c r="C804" s="210" t="s">
        <v>879</v>
      </c>
      <c r="D804" s="210" t="s">
        <v>135</v>
      </c>
      <c r="E804" s="211" t="s">
        <v>880</v>
      </c>
      <c r="F804" s="212" t="s">
        <v>881</v>
      </c>
      <c r="G804" s="213" t="s">
        <v>181</v>
      </c>
      <c r="H804" s="214">
        <v>0.14999999999999999</v>
      </c>
      <c r="I804" s="215"/>
      <c r="J804" s="216">
        <f>ROUND(I804*H804,2)</f>
        <v>0</v>
      </c>
      <c r="K804" s="212" t="s">
        <v>139</v>
      </c>
      <c r="L804" s="48"/>
      <c r="M804" s="217" t="s">
        <v>42</v>
      </c>
      <c r="N804" s="218" t="s">
        <v>52</v>
      </c>
      <c r="O804" s="88"/>
      <c r="P804" s="219">
        <f>O804*H804</f>
        <v>0</v>
      </c>
      <c r="Q804" s="219">
        <v>0</v>
      </c>
      <c r="R804" s="219">
        <f>Q804*H804</f>
        <v>0</v>
      </c>
      <c r="S804" s="219">
        <v>0</v>
      </c>
      <c r="T804" s="220">
        <f>S804*H804</f>
        <v>0</v>
      </c>
      <c r="U804" s="42"/>
      <c r="V804" s="42"/>
      <c r="W804" s="42"/>
      <c r="X804" s="42"/>
      <c r="Y804" s="42"/>
      <c r="Z804" s="42"/>
      <c r="AA804" s="42"/>
      <c r="AB804" s="42"/>
      <c r="AC804" s="42"/>
      <c r="AD804" s="42"/>
      <c r="AE804" s="42"/>
      <c r="AR804" s="221" t="s">
        <v>140</v>
      </c>
      <c r="AT804" s="221" t="s">
        <v>135</v>
      </c>
      <c r="AU804" s="221" t="s">
        <v>156</v>
      </c>
      <c r="AY804" s="20" t="s">
        <v>132</v>
      </c>
      <c r="BE804" s="222">
        <f>IF(N804="základní",J804,0)</f>
        <v>0</v>
      </c>
      <c r="BF804" s="222">
        <f>IF(N804="snížená",J804,0)</f>
        <v>0</v>
      </c>
      <c r="BG804" s="222">
        <f>IF(N804="zákl. přenesená",J804,0)</f>
        <v>0</v>
      </c>
      <c r="BH804" s="222">
        <f>IF(N804="sníž. přenesená",J804,0)</f>
        <v>0</v>
      </c>
      <c r="BI804" s="222">
        <f>IF(N804="nulová",J804,0)</f>
        <v>0</v>
      </c>
      <c r="BJ804" s="20" t="s">
        <v>89</v>
      </c>
      <c r="BK804" s="222">
        <f>ROUND(I804*H804,2)</f>
        <v>0</v>
      </c>
      <c r="BL804" s="20" t="s">
        <v>140</v>
      </c>
      <c r="BM804" s="221" t="s">
        <v>882</v>
      </c>
    </row>
    <row r="805" s="2" customFormat="1">
      <c r="A805" s="42"/>
      <c r="B805" s="43"/>
      <c r="C805" s="44"/>
      <c r="D805" s="223" t="s">
        <v>142</v>
      </c>
      <c r="E805" s="44"/>
      <c r="F805" s="224" t="s">
        <v>883</v>
      </c>
      <c r="G805" s="44"/>
      <c r="H805" s="44"/>
      <c r="I805" s="225"/>
      <c r="J805" s="44"/>
      <c r="K805" s="44"/>
      <c r="L805" s="48"/>
      <c r="M805" s="226"/>
      <c r="N805" s="227"/>
      <c r="O805" s="88"/>
      <c r="P805" s="88"/>
      <c r="Q805" s="88"/>
      <c r="R805" s="88"/>
      <c r="S805" s="88"/>
      <c r="T805" s="89"/>
      <c r="U805" s="42"/>
      <c r="V805" s="42"/>
      <c r="W805" s="42"/>
      <c r="X805" s="42"/>
      <c r="Y805" s="42"/>
      <c r="Z805" s="42"/>
      <c r="AA805" s="42"/>
      <c r="AB805" s="42"/>
      <c r="AC805" s="42"/>
      <c r="AD805" s="42"/>
      <c r="AE805" s="42"/>
      <c r="AT805" s="20" t="s">
        <v>142</v>
      </c>
      <c r="AU805" s="20" t="s">
        <v>156</v>
      </c>
    </row>
    <row r="806" s="2" customFormat="1">
      <c r="A806" s="42"/>
      <c r="B806" s="43"/>
      <c r="C806" s="44"/>
      <c r="D806" s="228" t="s">
        <v>144</v>
      </c>
      <c r="E806" s="44"/>
      <c r="F806" s="229" t="s">
        <v>884</v>
      </c>
      <c r="G806" s="44"/>
      <c r="H806" s="44"/>
      <c r="I806" s="225"/>
      <c r="J806" s="44"/>
      <c r="K806" s="44"/>
      <c r="L806" s="48"/>
      <c r="M806" s="226"/>
      <c r="N806" s="227"/>
      <c r="O806" s="88"/>
      <c r="P806" s="88"/>
      <c r="Q806" s="88"/>
      <c r="R806" s="88"/>
      <c r="S806" s="88"/>
      <c r="T806" s="89"/>
      <c r="U806" s="42"/>
      <c r="V806" s="42"/>
      <c r="W806" s="42"/>
      <c r="X806" s="42"/>
      <c r="Y806" s="42"/>
      <c r="Z806" s="42"/>
      <c r="AA806" s="42"/>
      <c r="AB806" s="42"/>
      <c r="AC806" s="42"/>
      <c r="AD806" s="42"/>
      <c r="AE806" s="42"/>
      <c r="AT806" s="20" t="s">
        <v>144</v>
      </c>
      <c r="AU806" s="20" t="s">
        <v>156</v>
      </c>
    </row>
    <row r="807" s="13" customFormat="1">
      <c r="A807" s="13"/>
      <c r="B807" s="230"/>
      <c r="C807" s="231"/>
      <c r="D807" s="223" t="s">
        <v>146</v>
      </c>
      <c r="E807" s="232" t="s">
        <v>42</v>
      </c>
      <c r="F807" s="233" t="s">
        <v>864</v>
      </c>
      <c r="G807" s="231"/>
      <c r="H807" s="232" t="s">
        <v>42</v>
      </c>
      <c r="I807" s="234"/>
      <c r="J807" s="231"/>
      <c r="K807" s="231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146</v>
      </c>
      <c r="AU807" s="239" t="s">
        <v>156</v>
      </c>
      <c r="AV807" s="13" t="s">
        <v>89</v>
      </c>
      <c r="AW807" s="13" t="s">
        <v>40</v>
      </c>
      <c r="AX807" s="13" t="s">
        <v>81</v>
      </c>
      <c r="AY807" s="239" t="s">
        <v>132</v>
      </c>
    </row>
    <row r="808" s="14" customFormat="1">
      <c r="A808" s="14"/>
      <c r="B808" s="240"/>
      <c r="C808" s="241"/>
      <c r="D808" s="223" t="s">
        <v>146</v>
      </c>
      <c r="E808" s="242" t="s">
        <v>42</v>
      </c>
      <c r="F808" s="243" t="s">
        <v>878</v>
      </c>
      <c r="G808" s="241"/>
      <c r="H808" s="244">
        <v>0.14999999999999999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146</v>
      </c>
      <c r="AU808" s="250" t="s">
        <v>156</v>
      </c>
      <c r="AV808" s="14" t="s">
        <v>92</v>
      </c>
      <c r="AW808" s="14" t="s">
        <v>40</v>
      </c>
      <c r="AX808" s="14" t="s">
        <v>89</v>
      </c>
      <c r="AY808" s="250" t="s">
        <v>132</v>
      </c>
    </row>
    <row r="809" s="2" customFormat="1" ht="24.15" customHeight="1">
      <c r="A809" s="42"/>
      <c r="B809" s="43"/>
      <c r="C809" s="210" t="s">
        <v>885</v>
      </c>
      <c r="D809" s="210" t="s">
        <v>135</v>
      </c>
      <c r="E809" s="211" t="s">
        <v>886</v>
      </c>
      <c r="F809" s="212" t="s">
        <v>887</v>
      </c>
      <c r="G809" s="213" t="s">
        <v>181</v>
      </c>
      <c r="H809" s="214">
        <v>0.14999999999999999</v>
      </c>
      <c r="I809" s="215"/>
      <c r="J809" s="216">
        <f>ROUND(I809*H809,2)</f>
        <v>0</v>
      </c>
      <c r="K809" s="212" t="s">
        <v>139</v>
      </c>
      <c r="L809" s="48"/>
      <c r="M809" s="217" t="s">
        <v>42</v>
      </c>
      <c r="N809" s="218" t="s">
        <v>52</v>
      </c>
      <c r="O809" s="88"/>
      <c r="P809" s="219">
        <f>O809*H809</f>
        <v>0</v>
      </c>
      <c r="Q809" s="219">
        <v>0</v>
      </c>
      <c r="R809" s="219">
        <f>Q809*H809</f>
        <v>0</v>
      </c>
      <c r="S809" s="219">
        <v>0</v>
      </c>
      <c r="T809" s="220">
        <f>S809*H809</f>
        <v>0</v>
      </c>
      <c r="U809" s="42"/>
      <c r="V809" s="42"/>
      <c r="W809" s="42"/>
      <c r="X809" s="42"/>
      <c r="Y809" s="42"/>
      <c r="Z809" s="42"/>
      <c r="AA809" s="42"/>
      <c r="AB809" s="42"/>
      <c r="AC809" s="42"/>
      <c r="AD809" s="42"/>
      <c r="AE809" s="42"/>
      <c r="AR809" s="221" t="s">
        <v>140</v>
      </c>
      <c r="AT809" s="221" t="s">
        <v>135</v>
      </c>
      <c r="AU809" s="221" t="s">
        <v>156</v>
      </c>
      <c r="AY809" s="20" t="s">
        <v>132</v>
      </c>
      <c r="BE809" s="222">
        <f>IF(N809="základní",J809,0)</f>
        <v>0</v>
      </c>
      <c r="BF809" s="222">
        <f>IF(N809="snížená",J809,0)</f>
        <v>0</v>
      </c>
      <c r="BG809" s="222">
        <f>IF(N809="zákl. přenesená",J809,0)</f>
        <v>0</v>
      </c>
      <c r="BH809" s="222">
        <f>IF(N809="sníž. přenesená",J809,0)</f>
        <v>0</v>
      </c>
      <c r="BI809" s="222">
        <f>IF(N809="nulová",J809,0)</f>
        <v>0</v>
      </c>
      <c r="BJ809" s="20" t="s">
        <v>89</v>
      </c>
      <c r="BK809" s="222">
        <f>ROUND(I809*H809,2)</f>
        <v>0</v>
      </c>
      <c r="BL809" s="20" t="s">
        <v>140</v>
      </c>
      <c r="BM809" s="221" t="s">
        <v>888</v>
      </c>
    </row>
    <row r="810" s="2" customFormat="1">
      <c r="A810" s="42"/>
      <c r="B810" s="43"/>
      <c r="C810" s="44"/>
      <c r="D810" s="223" t="s">
        <v>142</v>
      </c>
      <c r="E810" s="44"/>
      <c r="F810" s="224" t="s">
        <v>889</v>
      </c>
      <c r="G810" s="44"/>
      <c r="H810" s="44"/>
      <c r="I810" s="225"/>
      <c r="J810" s="44"/>
      <c r="K810" s="44"/>
      <c r="L810" s="48"/>
      <c r="M810" s="226"/>
      <c r="N810" s="227"/>
      <c r="O810" s="88"/>
      <c r="P810" s="88"/>
      <c r="Q810" s="88"/>
      <c r="R810" s="88"/>
      <c r="S810" s="88"/>
      <c r="T810" s="89"/>
      <c r="U810" s="42"/>
      <c r="V810" s="42"/>
      <c r="W810" s="42"/>
      <c r="X810" s="42"/>
      <c r="Y810" s="42"/>
      <c r="Z810" s="42"/>
      <c r="AA810" s="42"/>
      <c r="AB810" s="42"/>
      <c r="AC810" s="42"/>
      <c r="AD810" s="42"/>
      <c r="AE810" s="42"/>
      <c r="AT810" s="20" t="s">
        <v>142</v>
      </c>
      <c r="AU810" s="20" t="s">
        <v>156</v>
      </c>
    </row>
    <row r="811" s="2" customFormat="1">
      <c r="A811" s="42"/>
      <c r="B811" s="43"/>
      <c r="C811" s="44"/>
      <c r="D811" s="228" t="s">
        <v>144</v>
      </c>
      <c r="E811" s="44"/>
      <c r="F811" s="229" t="s">
        <v>890</v>
      </c>
      <c r="G811" s="44"/>
      <c r="H811" s="44"/>
      <c r="I811" s="225"/>
      <c r="J811" s="44"/>
      <c r="K811" s="44"/>
      <c r="L811" s="48"/>
      <c r="M811" s="226"/>
      <c r="N811" s="227"/>
      <c r="O811" s="88"/>
      <c r="P811" s="88"/>
      <c r="Q811" s="88"/>
      <c r="R811" s="88"/>
      <c r="S811" s="88"/>
      <c r="T811" s="89"/>
      <c r="U811" s="42"/>
      <c r="V811" s="42"/>
      <c r="W811" s="42"/>
      <c r="X811" s="42"/>
      <c r="Y811" s="42"/>
      <c r="Z811" s="42"/>
      <c r="AA811" s="42"/>
      <c r="AB811" s="42"/>
      <c r="AC811" s="42"/>
      <c r="AD811" s="42"/>
      <c r="AE811" s="42"/>
      <c r="AT811" s="20" t="s">
        <v>144</v>
      </c>
      <c r="AU811" s="20" t="s">
        <v>156</v>
      </c>
    </row>
    <row r="812" s="13" customFormat="1">
      <c r="A812" s="13"/>
      <c r="B812" s="230"/>
      <c r="C812" s="231"/>
      <c r="D812" s="223" t="s">
        <v>146</v>
      </c>
      <c r="E812" s="232" t="s">
        <v>42</v>
      </c>
      <c r="F812" s="233" t="s">
        <v>849</v>
      </c>
      <c r="G812" s="231"/>
      <c r="H812" s="232" t="s">
        <v>42</v>
      </c>
      <c r="I812" s="234"/>
      <c r="J812" s="231"/>
      <c r="K812" s="231"/>
      <c r="L812" s="235"/>
      <c r="M812" s="236"/>
      <c r="N812" s="237"/>
      <c r="O812" s="237"/>
      <c r="P812" s="237"/>
      <c r="Q812" s="237"/>
      <c r="R812" s="237"/>
      <c r="S812" s="237"/>
      <c r="T812" s="238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9" t="s">
        <v>146</v>
      </c>
      <c r="AU812" s="239" t="s">
        <v>156</v>
      </c>
      <c r="AV812" s="13" t="s">
        <v>89</v>
      </c>
      <c r="AW812" s="13" t="s">
        <v>40</v>
      </c>
      <c r="AX812" s="13" t="s">
        <v>81</v>
      </c>
      <c r="AY812" s="239" t="s">
        <v>132</v>
      </c>
    </row>
    <row r="813" s="13" customFormat="1">
      <c r="A813" s="13"/>
      <c r="B813" s="230"/>
      <c r="C813" s="231"/>
      <c r="D813" s="223" t="s">
        <v>146</v>
      </c>
      <c r="E813" s="232" t="s">
        <v>42</v>
      </c>
      <c r="F813" s="233" t="s">
        <v>864</v>
      </c>
      <c r="G813" s="231"/>
      <c r="H813" s="232" t="s">
        <v>42</v>
      </c>
      <c r="I813" s="234"/>
      <c r="J813" s="231"/>
      <c r="K813" s="231"/>
      <c r="L813" s="235"/>
      <c r="M813" s="236"/>
      <c r="N813" s="237"/>
      <c r="O813" s="237"/>
      <c r="P813" s="237"/>
      <c r="Q813" s="237"/>
      <c r="R813" s="237"/>
      <c r="S813" s="237"/>
      <c r="T813" s="23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9" t="s">
        <v>146</v>
      </c>
      <c r="AU813" s="239" t="s">
        <v>156</v>
      </c>
      <c r="AV813" s="13" t="s">
        <v>89</v>
      </c>
      <c r="AW813" s="13" t="s">
        <v>40</v>
      </c>
      <c r="AX813" s="13" t="s">
        <v>81</v>
      </c>
      <c r="AY813" s="239" t="s">
        <v>132</v>
      </c>
    </row>
    <row r="814" s="14" customFormat="1">
      <c r="A814" s="14"/>
      <c r="B814" s="240"/>
      <c r="C814" s="241"/>
      <c r="D814" s="223" t="s">
        <v>146</v>
      </c>
      <c r="E814" s="242" t="s">
        <v>42</v>
      </c>
      <c r="F814" s="243" t="s">
        <v>878</v>
      </c>
      <c r="G814" s="241"/>
      <c r="H814" s="244">
        <v>0.14999999999999999</v>
      </c>
      <c r="I814" s="245"/>
      <c r="J814" s="241"/>
      <c r="K814" s="241"/>
      <c r="L814" s="246"/>
      <c r="M814" s="283"/>
      <c r="N814" s="284"/>
      <c r="O814" s="284"/>
      <c r="P814" s="284"/>
      <c r="Q814" s="284"/>
      <c r="R814" s="284"/>
      <c r="S814" s="284"/>
      <c r="T814" s="285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146</v>
      </c>
      <c r="AU814" s="250" t="s">
        <v>156</v>
      </c>
      <c r="AV814" s="14" t="s">
        <v>92</v>
      </c>
      <c r="AW814" s="14" t="s">
        <v>40</v>
      </c>
      <c r="AX814" s="14" t="s">
        <v>89</v>
      </c>
      <c r="AY814" s="250" t="s">
        <v>132</v>
      </c>
    </row>
    <row r="815" s="2" customFormat="1" ht="6.96" customHeight="1">
      <c r="A815" s="42"/>
      <c r="B815" s="63"/>
      <c r="C815" s="64"/>
      <c r="D815" s="64"/>
      <c r="E815" s="64"/>
      <c r="F815" s="64"/>
      <c r="G815" s="64"/>
      <c r="H815" s="64"/>
      <c r="I815" s="64"/>
      <c r="J815" s="64"/>
      <c r="K815" s="64"/>
      <c r="L815" s="48"/>
      <c r="M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  <c r="AA815" s="42"/>
      <c r="AB815" s="42"/>
      <c r="AC815" s="42"/>
      <c r="AD815" s="42"/>
      <c r="AE815" s="42"/>
    </row>
  </sheetData>
  <sheetProtection sheet="1" autoFilter="0" formatColumns="0" formatRows="0" objects="1" scenarios="1" spinCount="100000" saltValue="nw067oT1/JIcO/YjBruZglt74LyabInFwELqkA5aQU3Kzt19fPJIZA+Z9MS0OrkdJYZEqHcwEz2kkTHEWCNYNw==" hashValue="eojn4B8TR4wkWz2yD661+kgTLJJuIgb8Lcg/y9/VeQk7IO8mHCWSSvjB9pEG2TMz9V8EcQ4XWUMMy3W3M51oNw==" algorithmName="SHA-512" password="CC35"/>
  <autoFilter ref="C87:K81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5_02/122151101"/>
    <hyperlink ref="F98" r:id="rId2" display="https://podminky.urs.cz/item/CS_URS_2025_02/132251253"/>
    <hyperlink ref="F103" r:id="rId3" display="https://podminky.urs.cz/item/CS_URS_2025_02/133151101"/>
    <hyperlink ref="F108" r:id="rId4" display="https://podminky.urs.cz/item/CS_URS_2025_02/162751117"/>
    <hyperlink ref="F117" r:id="rId5" display="https://podminky.urs.cz/item/CS_URS_2025_02/162751119"/>
    <hyperlink ref="F128" r:id="rId6" display="https://podminky.urs.cz/item/CS_URS_2025_02/171201231"/>
    <hyperlink ref="F138" r:id="rId7" display="https://podminky.urs.cz/item/CS_URS_2025_02/181151311"/>
    <hyperlink ref="F147" r:id="rId8" display="https://podminky.urs.cz/item/CS_URS_2025_02/181351003"/>
    <hyperlink ref="F152" r:id="rId9" display="https://podminky.urs.cz/item/CS_URS_2025_02/181411141"/>
    <hyperlink ref="F161" r:id="rId10" display="https://podminky.urs.cz/item/CS_URS_2025_02/183205111"/>
    <hyperlink ref="F166" r:id="rId11" display="https://podminky.urs.cz/item/CS_URS_2025_02/183403114"/>
    <hyperlink ref="F171" r:id="rId12" display="https://podminky.urs.cz/item/CS_URS_2025_02/174101101"/>
    <hyperlink ref="F195" r:id="rId13" display="https://podminky.urs.cz/item/CS_URS_2025_02/175101201"/>
    <hyperlink ref="F207" r:id="rId14" display="https://podminky.urs.cz/item/CS_URS_2025_02/181102302"/>
    <hyperlink ref="F213" r:id="rId15" display="https://podminky.urs.cz/item/CS_URS_2025_02/564851011"/>
    <hyperlink ref="F218" r:id="rId16" display="https://podminky.urs.cz/item/CS_URS_2025_02/564851111"/>
    <hyperlink ref="F223" r:id="rId17" display="https://podminky.urs.cz/item/CS_URS_2025_02/565145121"/>
    <hyperlink ref="F231" r:id="rId18" display="https://podminky.urs.cz/item/CS_URS_2025_02/573211111"/>
    <hyperlink ref="F239" r:id="rId19" display="https://podminky.urs.cz/item/CS_URS_2025_02/577134121"/>
    <hyperlink ref="F247" r:id="rId20" display="https://podminky.urs.cz/item/CS_URS_2025_02/919121213"/>
    <hyperlink ref="F253" r:id="rId21" display="https://podminky.urs.cz/item/CS_URS_2025_02/938908411"/>
    <hyperlink ref="F258" r:id="rId22" display="https://podminky.urs.cz/item/CS_URS_2025_02/938909311"/>
    <hyperlink ref="F264" r:id="rId23" display="https://podminky.urs.cz/item/CS_URS_2025_02/998225111"/>
    <hyperlink ref="F268" r:id="rId24" display="https://podminky.urs.cz/item/CS_URS_2025_02/596211120"/>
    <hyperlink ref="F274" r:id="rId25" display="https://podminky.urs.cz/item/CS_URS_2025_02/596211123"/>
    <hyperlink ref="F290" r:id="rId26" display="https://podminky.urs.cz/item/CS_URS_2025_02/596211230"/>
    <hyperlink ref="F300" r:id="rId27" display="https://podminky.urs.cz/item/CS_URS_2025_02/916111123"/>
    <hyperlink ref="F311" r:id="rId28" display="https://podminky.urs.cz/item/CS_URS_2025_02/916131213"/>
    <hyperlink ref="F336" r:id="rId29" display="https://podminky.urs.cz/item/CS_URS_2025_02/916231213"/>
    <hyperlink ref="F345" r:id="rId30" display="https://podminky.urs.cz/item/CS_URS_2025_02/916241213"/>
    <hyperlink ref="F350" r:id="rId31" display="https://podminky.urs.cz/item/CS_URS_2025_02/916991121"/>
    <hyperlink ref="F367" r:id="rId32" display="https://podminky.urs.cz/item/CS_URS_2025_02/998223011"/>
    <hyperlink ref="F371" r:id="rId33" display="https://podminky.urs.cz/item/CS_URS_2025_02/452112112"/>
    <hyperlink ref="F376" r:id="rId34" display="https://podminky.urs.cz/item/CS_URS_2025_02/895941323"/>
    <hyperlink ref="F381" r:id="rId35" display="https://podminky.urs.cz/item/CS_URS_2025_02/895941314"/>
    <hyperlink ref="F386" r:id="rId36" display="https://podminky.urs.cz/item/CS_URS_2025_02/895941332"/>
    <hyperlink ref="F391" r:id="rId37" display="https://podminky.urs.cz/item/CS_URS_2025_02/895941302"/>
    <hyperlink ref="F416" r:id="rId38" display="https://podminky.urs.cz/item/CS_URS_2025_02/899204112"/>
    <hyperlink ref="F433" r:id="rId39" display="https://podminky.urs.cz/item/CS_URS_2025_02/899910211"/>
    <hyperlink ref="F449" r:id="rId40" display="https://podminky.urs.cz/item/CS_URS_2025_02/998274101"/>
    <hyperlink ref="F453" r:id="rId41" display="https://podminky.urs.cz/item/CS_URS_2025_02/451572111"/>
    <hyperlink ref="F459" r:id="rId42" display="https://podminky.urs.cz/item/CS_URS_2025_02/871313123"/>
    <hyperlink ref="F470" r:id="rId43" display="https://podminky.urs.cz/item/CS_URS_2025_02/877315211"/>
    <hyperlink ref="F484" r:id="rId44" display="https://podminky.urs.cz/item/CS_URS_2025_02/892312121"/>
    <hyperlink ref="F490" r:id="rId45" display="https://podminky.urs.cz/item/CS_URS_2025_02/998276101"/>
    <hyperlink ref="F495" r:id="rId46" display="https://podminky.urs.cz/item/CS_URS_2025_02/711161115"/>
    <hyperlink ref="F500" r:id="rId47" display="https://podminky.urs.cz/item/CS_URS_2025_02/711161383"/>
    <hyperlink ref="F505" r:id="rId48" display="https://podminky.urs.cz/item/CS_URS_2025_02/915221112"/>
    <hyperlink ref="F511" r:id="rId49" display="https://podminky.urs.cz/item/CS_URS_2025_02/915611111"/>
    <hyperlink ref="F516" r:id="rId50" display="https://podminky.urs.cz/item/CS_URS_2025_02/915231112"/>
    <hyperlink ref="F521" r:id="rId51" display="https://podminky.urs.cz/item/CS_URS_2025_02/915621111"/>
    <hyperlink ref="F527" r:id="rId52" display="https://podminky.urs.cz/item/CS_URS_2025_02/919112213"/>
    <hyperlink ref="F532" r:id="rId53" display="https://podminky.urs.cz/item/CS_URS_2025_02/919735111"/>
    <hyperlink ref="F537" r:id="rId54" display="https://podminky.urs.cz/item/CS_URS_2025_02/113154538"/>
    <hyperlink ref="F547" r:id="rId55" display="https://podminky.urs.cz/item/CS_URS_2025_02/113107163"/>
    <hyperlink ref="F553" r:id="rId56" display="https://podminky.urs.cz/item/CS_URS_2025_02/113107222"/>
    <hyperlink ref="F559" r:id="rId57" display="https://podminky.urs.cz/item/CS_URS_2025_02/997221551"/>
    <hyperlink ref="F572" r:id="rId58" display="https://podminky.urs.cz/item/CS_URS_2025_02/997221559"/>
    <hyperlink ref="F590" r:id="rId59" display="https://podminky.urs.cz/item/CS_URS_2025_02/997221873"/>
    <hyperlink ref="F598" r:id="rId60" display="https://podminky.urs.cz/item/CS_URS_2025_02/997221875"/>
    <hyperlink ref="F607" r:id="rId61" display="https://podminky.urs.cz/item/CS_URS_2025_02/890411811"/>
    <hyperlink ref="F613" r:id="rId62" display="https://podminky.urs.cz/item/CS_URS_2025_02/113106121"/>
    <hyperlink ref="F619" r:id="rId63" display="https://podminky.urs.cz/item/CS_URS_2025_02/113106171"/>
    <hyperlink ref="F629" r:id="rId64" display="https://podminky.urs.cz/item/CS_URS_2025_02/113202111"/>
    <hyperlink ref="F635" r:id="rId65" display="https://podminky.urs.cz/item/CS_URS_2025_02/113201112"/>
    <hyperlink ref="F641" r:id="rId66" display="https://podminky.urs.cz/item/CS_URS_2025_02/113203111"/>
    <hyperlink ref="F647" r:id="rId67" display="https://podminky.urs.cz/item/CS_URS_2025_02/961044111"/>
    <hyperlink ref="F653" r:id="rId68" display="https://podminky.urs.cz/item/CS_URS_2025_02/979024443"/>
    <hyperlink ref="F659" r:id="rId69" display="https://podminky.urs.cz/item/CS_URS_2025_02/979071022"/>
    <hyperlink ref="F665" r:id="rId70" display="https://podminky.urs.cz/item/CS_URS_2025_02/979054451"/>
    <hyperlink ref="F673" r:id="rId71" display="https://podminky.urs.cz/item/CS_URS_2025_02/113107330"/>
    <hyperlink ref="F683" r:id="rId72" display="https://podminky.urs.cz/item/CS_URS_2025_02/997221611"/>
    <hyperlink ref="F714" r:id="rId73" display="https://podminky.urs.cz/item/CS_URS_2025_02/997221151"/>
    <hyperlink ref="F729" r:id="rId74" display="https://podminky.urs.cz/item/CS_URS_2025_02/997221561"/>
    <hyperlink ref="F749" r:id="rId75" display="https://podminky.urs.cz/item/CS_URS_2025_02/997221569"/>
    <hyperlink ref="F773" r:id="rId76" display="https://podminky.urs.cz/item/CS_URS_2025_02/997221861"/>
    <hyperlink ref="F791" r:id="rId77" display="https://podminky.urs.cz/item/CS_URS_2025_02/899203211"/>
    <hyperlink ref="F796" r:id="rId78" display="https://podminky.urs.cz/item/CS_URS_2025_02/966006132"/>
    <hyperlink ref="F801" r:id="rId79" display="https://podminky.urs.cz/item/CS_URS_2025_02/997221612"/>
    <hyperlink ref="F806" r:id="rId80" display="https://podminky.urs.cz/item/CS_URS_2025_02/997221571"/>
    <hyperlink ref="F811" r:id="rId81" display="https://podminky.urs.cz/item/CS_URS_2025_02/99722157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92</v>
      </c>
    </row>
    <row r="4" s="1" customFormat="1" ht="24.96" customHeight="1">
      <c r="B4" s="23"/>
      <c r="D4" s="134" t="s">
        <v>100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 xml:space="preserve"> Komunikace Stará a Libušina v Krnově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101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891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91</v>
      </c>
      <c r="G11" s="42"/>
      <c r="H11" s="42"/>
      <c r="I11" s="136" t="s">
        <v>20</v>
      </c>
      <c r="J11" s="140" t="s">
        <v>21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26. 9. 2025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21.84" customHeight="1">
      <c r="A13" s="42"/>
      <c r="B13" s="48"/>
      <c r="C13" s="42"/>
      <c r="D13" s="42"/>
      <c r="E13" s="42"/>
      <c r="F13" s="42"/>
      <c r="G13" s="42"/>
      <c r="H13" s="42"/>
      <c r="I13" s="142" t="s">
        <v>28</v>
      </c>
      <c r="J13" s="143" t="s">
        <v>103</v>
      </c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41</v>
      </c>
      <c r="F21" s="42"/>
      <c r="G21" s="42"/>
      <c r="H21" s="42"/>
      <c r="I21" s="136" t="s">
        <v>34</v>
      </c>
      <c r="J21" s="140" t="s">
        <v>42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43</v>
      </c>
      <c r="E23" s="42"/>
      <c r="F23" s="42"/>
      <c r="G23" s="42"/>
      <c r="H23" s="42"/>
      <c r="I23" s="136" t="s">
        <v>31</v>
      </c>
      <c r="J23" s="140" t="s">
        <v>42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44</v>
      </c>
      <c r="F24" s="42"/>
      <c r="G24" s="42"/>
      <c r="H24" s="42"/>
      <c r="I24" s="136" t="s">
        <v>34</v>
      </c>
      <c r="J24" s="140" t="s">
        <v>42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45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71.25" customHeight="1">
      <c r="A27" s="144"/>
      <c r="B27" s="145"/>
      <c r="C27" s="144"/>
      <c r="D27" s="144"/>
      <c r="E27" s="146" t="s">
        <v>46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8"/>
      <c r="E29" s="148"/>
      <c r="F29" s="148"/>
      <c r="G29" s="148"/>
      <c r="H29" s="148"/>
      <c r="I29" s="148"/>
      <c r="J29" s="148"/>
      <c r="K29" s="148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9" t="s">
        <v>47</v>
      </c>
      <c r="E30" s="42"/>
      <c r="F30" s="42"/>
      <c r="G30" s="42"/>
      <c r="H30" s="42"/>
      <c r="I30" s="42"/>
      <c r="J30" s="150">
        <f>ROUND(J87,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8"/>
      <c r="E31" s="148"/>
      <c r="F31" s="148"/>
      <c r="G31" s="148"/>
      <c r="H31" s="148"/>
      <c r="I31" s="148"/>
      <c r="J31" s="148"/>
      <c r="K31" s="148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1" t="s">
        <v>49</v>
      </c>
      <c r="G32" s="42"/>
      <c r="H32" s="42"/>
      <c r="I32" s="151" t="s">
        <v>48</v>
      </c>
      <c r="J32" s="151" t="s">
        <v>50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2" t="s">
        <v>51</v>
      </c>
      <c r="E33" s="136" t="s">
        <v>52</v>
      </c>
      <c r="F33" s="153">
        <f>ROUND((SUM(BE87:BE424)),  2)</f>
        <v>0</v>
      </c>
      <c r="G33" s="42"/>
      <c r="H33" s="42"/>
      <c r="I33" s="154">
        <v>0.20999999999999999</v>
      </c>
      <c r="J33" s="153">
        <f>ROUND(((SUM(BE87:BE424))*I33),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53</v>
      </c>
      <c r="F34" s="153">
        <f>ROUND((SUM(BF87:BF424)),  2)</f>
        <v>0</v>
      </c>
      <c r="G34" s="42"/>
      <c r="H34" s="42"/>
      <c r="I34" s="154">
        <v>0.12</v>
      </c>
      <c r="J34" s="153">
        <f>ROUND(((SUM(BF87:BF424))*I34),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54</v>
      </c>
      <c r="F35" s="153">
        <f>ROUND((SUM(BG87:BG424)),  2)</f>
        <v>0</v>
      </c>
      <c r="G35" s="42"/>
      <c r="H35" s="42"/>
      <c r="I35" s="154">
        <v>0.20999999999999999</v>
      </c>
      <c r="J35" s="153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55</v>
      </c>
      <c r="F36" s="153">
        <f>ROUND((SUM(BH87:BH424)),  2)</f>
        <v>0</v>
      </c>
      <c r="G36" s="42"/>
      <c r="H36" s="42"/>
      <c r="I36" s="154">
        <v>0.12</v>
      </c>
      <c r="J36" s="153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56</v>
      </c>
      <c r="F37" s="153">
        <f>ROUND((SUM(BI87:BI424)),  2)</f>
        <v>0</v>
      </c>
      <c r="G37" s="42"/>
      <c r="H37" s="42"/>
      <c r="I37" s="154">
        <v>0</v>
      </c>
      <c r="J37" s="153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5"/>
      <c r="D39" s="156" t="s">
        <v>57</v>
      </c>
      <c r="E39" s="157"/>
      <c r="F39" s="157"/>
      <c r="G39" s="158" t="s">
        <v>58</v>
      </c>
      <c r="H39" s="159" t="s">
        <v>59</v>
      </c>
      <c r="I39" s="157"/>
      <c r="J39" s="160">
        <f>SUM(J30:J37)</f>
        <v>0</v>
      </c>
      <c r="K39" s="161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104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6" t="str">
        <f>E7</f>
        <v xml:space="preserve"> Komunikace Stará a Libušina v Krnově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101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 xml:space="preserve">1-2 - SO 101 Komunikace - ul.Libušina - soupis prací 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Krnov</v>
      </c>
      <c r="G52" s="44"/>
      <c r="H52" s="44"/>
      <c r="I52" s="35" t="s">
        <v>24</v>
      </c>
      <c r="J52" s="76" t="str">
        <f>IF(J12="","",J12)</f>
        <v>26. 9. 2025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Město Krnov </v>
      </c>
      <c r="G54" s="44"/>
      <c r="H54" s="44"/>
      <c r="I54" s="35" t="s">
        <v>38</v>
      </c>
      <c r="J54" s="40" t="str">
        <f>E21</f>
        <v>Ing. Petr Doležel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5.6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43</v>
      </c>
      <c r="J55" s="40" t="str">
        <f>E24</f>
        <v xml:space="preserve">ing.Pospíšil Michal                  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7" t="s">
        <v>105</v>
      </c>
      <c r="D57" s="168"/>
      <c r="E57" s="168"/>
      <c r="F57" s="168"/>
      <c r="G57" s="168"/>
      <c r="H57" s="168"/>
      <c r="I57" s="168"/>
      <c r="J57" s="169" t="s">
        <v>106</v>
      </c>
      <c r="K57" s="168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0" t="s">
        <v>79</v>
      </c>
      <c r="D59" s="44"/>
      <c r="E59" s="44"/>
      <c r="F59" s="44"/>
      <c r="G59" s="44"/>
      <c r="H59" s="44"/>
      <c r="I59" s="44"/>
      <c r="J59" s="106">
        <f>J87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107</v>
      </c>
    </row>
    <row r="60" s="9" customFormat="1" ht="24.96" customHeight="1">
      <c r="A60" s="9"/>
      <c r="B60" s="171"/>
      <c r="C60" s="172"/>
      <c r="D60" s="173" t="s">
        <v>108</v>
      </c>
      <c r="E60" s="174"/>
      <c r="F60" s="174"/>
      <c r="G60" s="174"/>
      <c r="H60" s="174"/>
      <c r="I60" s="174"/>
      <c r="J60" s="175">
        <f>J88</f>
        <v>0</v>
      </c>
      <c r="K60" s="172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109</v>
      </c>
      <c r="E61" s="180"/>
      <c r="F61" s="180"/>
      <c r="G61" s="180"/>
      <c r="H61" s="180"/>
      <c r="I61" s="180"/>
      <c r="J61" s="181">
        <f>J89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110</v>
      </c>
      <c r="E62" s="180"/>
      <c r="F62" s="180"/>
      <c r="G62" s="180"/>
      <c r="H62" s="180"/>
      <c r="I62" s="180"/>
      <c r="J62" s="181">
        <f>J160</f>
        <v>0</v>
      </c>
      <c r="K62" s="178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112</v>
      </c>
      <c r="E63" s="180"/>
      <c r="F63" s="180"/>
      <c r="G63" s="180"/>
      <c r="H63" s="180"/>
      <c r="I63" s="180"/>
      <c r="J63" s="181">
        <f>J200</f>
        <v>0</v>
      </c>
      <c r="K63" s="178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7"/>
      <c r="C64" s="178"/>
      <c r="D64" s="179" t="s">
        <v>113</v>
      </c>
      <c r="E64" s="180"/>
      <c r="F64" s="180"/>
      <c r="G64" s="180"/>
      <c r="H64" s="180"/>
      <c r="I64" s="180"/>
      <c r="J64" s="181">
        <f>J277</f>
        <v>0</v>
      </c>
      <c r="K64" s="178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7"/>
      <c r="C65" s="178"/>
      <c r="D65" s="179" t="s">
        <v>114</v>
      </c>
      <c r="E65" s="180"/>
      <c r="F65" s="180"/>
      <c r="G65" s="180"/>
      <c r="H65" s="180"/>
      <c r="I65" s="180"/>
      <c r="J65" s="181">
        <f>J318</f>
        <v>0</v>
      </c>
      <c r="K65" s="178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7"/>
      <c r="C66" s="178"/>
      <c r="D66" s="179" t="s">
        <v>115</v>
      </c>
      <c r="E66" s="180"/>
      <c r="F66" s="180"/>
      <c r="G66" s="180"/>
      <c r="H66" s="180"/>
      <c r="I66" s="180"/>
      <c r="J66" s="181">
        <f>J319</f>
        <v>0</v>
      </c>
      <c r="K66" s="178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7"/>
      <c r="C67" s="178"/>
      <c r="D67" s="179" t="s">
        <v>116</v>
      </c>
      <c r="E67" s="180"/>
      <c r="F67" s="180"/>
      <c r="G67" s="180"/>
      <c r="H67" s="180"/>
      <c r="I67" s="180"/>
      <c r="J67" s="181">
        <f>J341</f>
        <v>0</v>
      </c>
      <c r="K67" s="178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6.96" customHeight="1">
      <c r="A69" s="42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3" s="2" customFormat="1" ht="6.96" customHeight="1">
      <c r="A73" s="42"/>
      <c r="B73" s="65"/>
      <c r="C73" s="66"/>
      <c r="D73" s="66"/>
      <c r="E73" s="66"/>
      <c r="F73" s="66"/>
      <c r="G73" s="66"/>
      <c r="H73" s="66"/>
      <c r="I73" s="66"/>
      <c r="J73" s="66"/>
      <c r="K73" s="66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24.96" customHeight="1">
      <c r="A74" s="42"/>
      <c r="B74" s="43"/>
      <c r="C74" s="26" t="s">
        <v>117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16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166" t="str">
        <f>E7</f>
        <v xml:space="preserve"> Komunikace Stará a Libušina v Krnově</v>
      </c>
      <c r="F77" s="35"/>
      <c r="G77" s="35"/>
      <c r="H77" s="35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101</v>
      </c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6.5" customHeight="1">
      <c r="A79" s="42"/>
      <c r="B79" s="43"/>
      <c r="C79" s="44"/>
      <c r="D79" s="44"/>
      <c r="E79" s="73" t="str">
        <f>E9</f>
        <v xml:space="preserve">1-2 - SO 101 Komunikace - ul.Libušina - soupis prací </v>
      </c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22</v>
      </c>
      <c r="D81" s="44"/>
      <c r="E81" s="44"/>
      <c r="F81" s="30" t="str">
        <f>F12</f>
        <v>Krnov</v>
      </c>
      <c r="G81" s="44"/>
      <c r="H81" s="44"/>
      <c r="I81" s="35" t="s">
        <v>24</v>
      </c>
      <c r="J81" s="76" t="str">
        <f>IF(J12="","",J12)</f>
        <v>26. 9. 2025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5.15" customHeight="1">
      <c r="A83" s="42"/>
      <c r="B83" s="43"/>
      <c r="C83" s="35" t="s">
        <v>30</v>
      </c>
      <c r="D83" s="44"/>
      <c r="E83" s="44"/>
      <c r="F83" s="30" t="str">
        <f>E15</f>
        <v xml:space="preserve">Město Krnov </v>
      </c>
      <c r="G83" s="44"/>
      <c r="H83" s="44"/>
      <c r="I83" s="35" t="s">
        <v>38</v>
      </c>
      <c r="J83" s="40" t="str">
        <f>E21</f>
        <v>Ing. Petr Doležel</v>
      </c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25.65" customHeight="1">
      <c r="A84" s="42"/>
      <c r="B84" s="43"/>
      <c r="C84" s="35" t="s">
        <v>36</v>
      </c>
      <c r="D84" s="44"/>
      <c r="E84" s="44"/>
      <c r="F84" s="30" t="str">
        <f>IF(E18="","",E18)</f>
        <v>Vyplň údaj</v>
      </c>
      <c r="G84" s="44"/>
      <c r="H84" s="44"/>
      <c r="I84" s="35" t="s">
        <v>43</v>
      </c>
      <c r="J84" s="40" t="str">
        <f>E24</f>
        <v xml:space="preserve">ing.Pospíšil Michal                  </v>
      </c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0.32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11" customFormat="1" ht="29.28" customHeight="1">
      <c r="A86" s="183"/>
      <c r="B86" s="184"/>
      <c r="C86" s="185" t="s">
        <v>118</v>
      </c>
      <c r="D86" s="186" t="s">
        <v>66</v>
      </c>
      <c r="E86" s="186" t="s">
        <v>62</v>
      </c>
      <c r="F86" s="186" t="s">
        <v>63</v>
      </c>
      <c r="G86" s="186" t="s">
        <v>119</v>
      </c>
      <c r="H86" s="186" t="s">
        <v>120</v>
      </c>
      <c r="I86" s="186" t="s">
        <v>121</v>
      </c>
      <c r="J86" s="186" t="s">
        <v>106</v>
      </c>
      <c r="K86" s="187" t="s">
        <v>122</v>
      </c>
      <c r="L86" s="188"/>
      <c r="M86" s="96" t="s">
        <v>42</v>
      </c>
      <c r="N86" s="97" t="s">
        <v>51</v>
      </c>
      <c r="O86" s="97" t="s">
        <v>123</v>
      </c>
      <c r="P86" s="97" t="s">
        <v>124</v>
      </c>
      <c r="Q86" s="97" t="s">
        <v>125</v>
      </c>
      <c r="R86" s="97" t="s">
        <v>126</v>
      </c>
      <c r="S86" s="97" t="s">
        <v>127</v>
      </c>
      <c r="T86" s="98" t="s">
        <v>128</v>
      </c>
      <c r="U86" s="183"/>
      <c r="V86" s="183"/>
      <c r="W86" s="183"/>
      <c r="X86" s="183"/>
      <c r="Y86" s="183"/>
      <c r="Z86" s="183"/>
      <c r="AA86" s="183"/>
      <c r="AB86" s="183"/>
      <c r="AC86" s="183"/>
      <c r="AD86" s="183"/>
      <c r="AE86" s="183"/>
    </row>
    <row r="87" s="2" customFormat="1" ht="22.8" customHeight="1">
      <c r="A87" s="42"/>
      <c r="B87" s="43"/>
      <c r="C87" s="103" t="s">
        <v>129</v>
      </c>
      <c r="D87" s="44"/>
      <c r="E87" s="44"/>
      <c r="F87" s="44"/>
      <c r="G87" s="44"/>
      <c r="H87" s="44"/>
      <c r="I87" s="44"/>
      <c r="J87" s="189">
        <f>BK87</f>
        <v>0</v>
      </c>
      <c r="K87" s="44"/>
      <c r="L87" s="48"/>
      <c r="M87" s="99"/>
      <c r="N87" s="190"/>
      <c r="O87" s="100"/>
      <c r="P87" s="191">
        <f>P88</f>
        <v>0</v>
      </c>
      <c r="Q87" s="100"/>
      <c r="R87" s="191">
        <f>R88</f>
        <v>162.50809639999997</v>
      </c>
      <c r="S87" s="100"/>
      <c r="T87" s="192">
        <f>T88</f>
        <v>508.95071999999999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80</v>
      </c>
      <c r="AU87" s="20" t="s">
        <v>107</v>
      </c>
      <c r="BK87" s="193">
        <f>BK88</f>
        <v>0</v>
      </c>
    </row>
    <row r="88" s="12" customFormat="1" ht="25.92" customHeight="1">
      <c r="A88" s="12"/>
      <c r="B88" s="194"/>
      <c r="C88" s="195"/>
      <c r="D88" s="196" t="s">
        <v>80</v>
      </c>
      <c r="E88" s="197" t="s">
        <v>130</v>
      </c>
      <c r="F88" s="197" t="s">
        <v>131</v>
      </c>
      <c r="G88" s="195"/>
      <c r="H88" s="195"/>
      <c r="I88" s="198"/>
      <c r="J88" s="199">
        <f>BK88</f>
        <v>0</v>
      </c>
      <c r="K88" s="195"/>
      <c r="L88" s="200"/>
      <c r="M88" s="201"/>
      <c r="N88" s="202"/>
      <c r="O88" s="202"/>
      <c r="P88" s="203">
        <f>P89+P160+P200+P277+P318</f>
        <v>0</v>
      </c>
      <c r="Q88" s="202"/>
      <c r="R88" s="203">
        <f>R89+R160+R200+R277+R318</f>
        <v>162.50809639999997</v>
      </c>
      <c r="S88" s="202"/>
      <c r="T88" s="204">
        <f>T89+T160+T200+T277+T318</f>
        <v>508.95071999999999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5" t="s">
        <v>89</v>
      </c>
      <c r="AT88" s="206" t="s">
        <v>80</v>
      </c>
      <c r="AU88" s="206" t="s">
        <v>81</v>
      </c>
      <c r="AY88" s="205" t="s">
        <v>132</v>
      </c>
      <c r="BK88" s="207">
        <f>BK89+BK160+BK200+BK277+BK318</f>
        <v>0</v>
      </c>
    </row>
    <row r="89" s="12" customFormat="1" ht="22.8" customHeight="1">
      <c r="A89" s="12"/>
      <c r="B89" s="194"/>
      <c r="C89" s="195"/>
      <c r="D89" s="196" t="s">
        <v>80</v>
      </c>
      <c r="E89" s="208" t="s">
        <v>133</v>
      </c>
      <c r="F89" s="208" t="s">
        <v>134</v>
      </c>
      <c r="G89" s="195"/>
      <c r="H89" s="195"/>
      <c r="I89" s="198"/>
      <c r="J89" s="209">
        <f>BK89</f>
        <v>0</v>
      </c>
      <c r="K89" s="195"/>
      <c r="L89" s="200"/>
      <c r="M89" s="201"/>
      <c r="N89" s="202"/>
      <c r="O89" s="202"/>
      <c r="P89" s="203">
        <f>SUM(P90:P159)</f>
        <v>0</v>
      </c>
      <c r="Q89" s="202"/>
      <c r="R89" s="203">
        <f>SUM(R90:R159)</f>
        <v>135.18299999999999</v>
      </c>
      <c r="S89" s="202"/>
      <c r="T89" s="204">
        <f>SUM(T90:T159)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5" t="s">
        <v>89</v>
      </c>
      <c r="AT89" s="206" t="s">
        <v>80</v>
      </c>
      <c r="AU89" s="206" t="s">
        <v>89</v>
      </c>
      <c r="AY89" s="205" t="s">
        <v>132</v>
      </c>
      <c r="BK89" s="207">
        <f>SUM(BK90:BK159)</f>
        <v>0</v>
      </c>
    </row>
    <row r="90" s="2" customFormat="1" ht="33" customHeight="1">
      <c r="A90" s="42"/>
      <c r="B90" s="43"/>
      <c r="C90" s="210" t="s">
        <v>89</v>
      </c>
      <c r="D90" s="210" t="s">
        <v>135</v>
      </c>
      <c r="E90" s="211" t="s">
        <v>149</v>
      </c>
      <c r="F90" s="212" t="s">
        <v>150</v>
      </c>
      <c r="G90" s="213" t="s">
        <v>138</v>
      </c>
      <c r="H90" s="214">
        <v>62.369999999999997</v>
      </c>
      <c r="I90" s="215"/>
      <c r="J90" s="216">
        <f>ROUND(I90*H90,2)</f>
        <v>0</v>
      </c>
      <c r="K90" s="212" t="s">
        <v>139</v>
      </c>
      <c r="L90" s="48"/>
      <c r="M90" s="217" t="s">
        <v>42</v>
      </c>
      <c r="N90" s="218" t="s">
        <v>52</v>
      </c>
      <c r="O90" s="88"/>
      <c r="P90" s="219">
        <f>O90*H90</f>
        <v>0</v>
      </c>
      <c r="Q90" s="219">
        <v>0</v>
      </c>
      <c r="R90" s="219">
        <f>Q90*H90</f>
        <v>0</v>
      </c>
      <c r="S90" s="219">
        <v>0</v>
      </c>
      <c r="T90" s="220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21" t="s">
        <v>140</v>
      </c>
      <c r="AT90" s="221" t="s">
        <v>135</v>
      </c>
      <c r="AU90" s="221" t="s">
        <v>92</v>
      </c>
      <c r="AY90" s="20" t="s">
        <v>132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20" t="s">
        <v>89</v>
      </c>
      <c r="BK90" s="222">
        <f>ROUND(I90*H90,2)</f>
        <v>0</v>
      </c>
      <c r="BL90" s="20" t="s">
        <v>140</v>
      </c>
      <c r="BM90" s="221" t="s">
        <v>151</v>
      </c>
    </row>
    <row r="91" s="2" customFormat="1">
      <c r="A91" s="42"/>
      <c r="B91" s="43"/>
      <c r="C91" s="44"/>
      <c r="D91" s="223" t="s">
        <v>142</v>
      </c>
      <c r="E91" s="44"/>
      <c r="F91" s="224" t="s">
        <v>152</v>
      </c>
      <c r="G91" s="44"/>
      <c r="H91" s="44"/>
      <c r="I91" s="225"/>
      <c r="J91" s="44"/>
      <c r="K91" s="44"/>
      <c r="L91" s="48"/>
      <c r="M91" s="226"/>
      <c r="N91" s="227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142</v>
      </c>
      <c r="AU91" s="20" t="s">
        <v>92</v>
      </c>
    </row>
    <row r="92" s="2" customFormat="1">
      <c r="A92" s="42"/>
      <c r="B92" s="43"/>
      <c r="C92" s="44"/>
      <c r="D92" s="228" t="s">
        <v>144</v>
      </c>
      <c r="E92" s="44"/>
      <c r="F92" s="229" t="s">
        <v>153</v>
      </c>
      <c r="G92" s="44"/>
      <c r="H92" s="44"/>
      <c r="I92" s="225"/>
      <c r="J92" s="44"/>
      <c r="K92" s="44"/>
      <c r="L92" s="48"/>
      <c r="M92" s="226"/>
      <c r="N92" s="227"/>
      <c r="O92" s="88"/>
      <c r="P92" s="88"/>
      <c r="Q92" s="88"/>
      <c r="R92" s="88"/>
      <c r="S92" s="88"/>
      <c r="T92" s="89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144</v>
      </c>
      <c r="AU92" s="20" t="s">
        <v>92</v>
      </c>
    </row>
    <row r="93" s="13" customFormat="1">
      <c r="A93" s="13"/>
      <c r="B93" s="230"/>
      <c r="C93" s="231"/>
      <c r="D93" s="223" t="s">
        <v>146</v>
      </c>
      <c r="E93" s="232" t="s">
        <v>42</v>
      </c>
      <c r="F93" s="233" t="s">
        <v>892</v>
      </c>
      <c r="G93" s="231"/>
      <c r="H93" s="232" t="s">
        <v>42</v>
      </c>
      <c r="I93" s="234"/>
      <c r="J93" s="231"/>
      <c r="K93" s="231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146</v>
      </c>
      <c r="AU93" s="239" t="s">
        <v>92</v>
      </c>
      <c r="AV93" s="13" t="s">
        <v>89</v>
      </c>
      <c r="AW93" s="13" t="s">
        <v>40</v>
      </c>
      <c r="AX93" s="13" t="s">
        <v>81</v>
      </c>
      <c r="AY93" s="239" t="s">
        <v>132</v>
      </c>
    </row>
    <row r="94" s="14" customFormat="1">
      <c r="A94" s="14"/>
      <c r="B94" s="240"/>
      <c r="C94" s="241"/>
      <c r="D94" s="223" t="s">
        <v>146</v>
      </c>
      <c r="E94" s="242" t="s">
        <v>42</v>
      </c>
      <c r="F94" s="243" t="s">
        <v>893</v>
      </c>
      <c r="G94" s="241"/>
      <c r="H94" s="244">
        <v>62.369999999999997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0" t="s">
        <v>146</v>
      </c>
      <c r="AU94" s="250" t="s">
        <v>92</v>
      </c>
      <c r="AV94" s="14" t="s">
        <v>92</v>
      </c>
      <c r="AW94" s="14" t="s">
        <v>40</v>
      </c>
      <c r="AX94" s="14" t="s">
        <v>89</v>
      </c>
      <c r="AY94" s="250" t="s">
        <v>132</v>
      </c>
    </row>
    <row r="95" s="2" customFormat="1" ht="24.15" customHeight="1">
      <c r="A95" s="42"/>
      <c r="B95" s="43"/>
      <c r="C95" s="210" t="s">
        <v>92</v>
      </c>
      <c r="D95" s="210" t="s">
        <v>135</v>
      </c>
      <c r="E95" s="211" t="s">
        <v>157</v>
      </c>
      <c r="F95" s="212" t="s">
        <v>158</v>
      </c>
      <c r="G95" s="213" t="s">
        <v>138</v>
      </c>
      <c r="H95" s="214">
        <v>12.717000000000001</v>
      </c>
      <c r="I95" s="215"/>
      <c r="J95" s="216">
        <f>ROUND(I95*H95,2)</f>
        <v>0</v>
      </c>
      <c r="K95" s="212" t="s">
        <v>139</v>
      </c>
      <c r="L95" s="48"/>
      <c r="M95" s="217" t="s">
        <v>42</v>
      </c>
      <c r="N95" s="218" t="s">
        <v>52</v>
      </c>
      <c r="O95" s="88"/>
      <c r="P95" s="219">
        <f>O95*H95</f>
        <v>0</v>
      </c>
      <c r="Q95" s="219">
        <v>0</v>
      </c>
      <c r="R95" s="219">
        <f>Q95*H95</f>
        <v>0</v>
      </c>
      <c r="S95" s="219">
        <v>0</v>
      </c>
      <c r="T95" s="220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21" t="s">
        <v>140</v>
      </c>
      <c r="AT95" s="221" t="s">
        <v>135</v>
      </c>
      <c r="AU95" s="221" t="s">
        <v>92</v>
      </c>
      <c r="AY95" s="20" t="s">
        <v>132</v>
      </c>
      <c r="BE95" s="222">
        <f>IF(N95="základní",J95,0)</f>
        <v>0</v>
      </c>
      <c r="BF95" s="222">
        <f>IF(N95="snížená",J95,0)</f>
        <v>0</v>
      </c>
      <c r="BG95" s="222">
        <f>IF(N95="zákl. přenesená",J95,0)</f>
        <v>0</v>
      </c>
      <c r="BH95" s="222">
        <f>IF(N95="sníž. přenesená",J95,0)</f>
        <v>0</v>
      </c>
      <c r="BI95" s="222">
        <f>IF(N95="nulová",J95,0)</f>
        <v>0</v>
      </c>
      <c r="BJ95" s="20" t="s">
        <v>89</v>
      </c>
      <c r="BK95" s="222">
        <f>ROUND(I95*H95,2)</f>
        <v>0</v>
      </c>
      <c r="BL95" s="20" t="s">
        <v>140</v>
      </c>
      <c r="BM95" s="221" t="s">
        <v>159</v>
      </c>
    </row>
    <row r="96" s="2" customFormat="1">
      <c r="A96" s="42"/>
      <c r="B96" s="43"/>
      <c r="C96" s="44"/>
      <c r="D96" s="223" t="s">
        <v>142</v>
      </c>
      <c r="E96" s="44"/>
      <c r="F96" s="224" t="s">
        <v>160</v>
      </c>
      <c r="G96" s="44"/>
      <c r="H96" s="44"/>
      <c r="I96" s="225"/>
      <c r="J96" s="44"/>
      <c r="K96" s="44"/>
      <c r="L96" s="48"/>
      <c r="M96" s="226"/>
      <c r="N96" s="227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142</v>
      </c>
      <c r="AU96" s="20" t="s">
        <v>92</v>
      </c>
    </row>
    <row r="97" s="2" customFormat="1">
      <c r="A97" s="42"/>
      <c r="B97" s="43"/>
      <c r="C97" s="44"/>
      <c r="D97" s="228" t="s">
        <v>144</v>
      </c>
      <c r="E97" s="44"/>
      <c r="F97" s="229" t="s">
        <v>161</v>
      </c>
      <c r="G97" s="44"/>
      <c r="H97" s="44"/>
      <c r="I97" s="225"/>
      <c r="J97" s="44"/>
      <c r="K97" s="44"/>
      <c r="L97" s="48"/>
      <c r="M97" s="226"/>
      <c r="N97" s="227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144</v>
      </c>
      <c r="AU97" s="20" t="s">
        <v>92</v>
      </c>
    </row>
    <row r="98" s="13" customFormat="1">
      <c r="A98" s="13"/>
      <c r="B98" s="230"/>
      <c r="C98" s="231"/>
      <c r="D98" s="223" t="s">
        <v>146</v>
      </c>
      <c r="E98" s="232" t="s">
        <v>42</v>
      </c>
      <c r="F98" s="233" t="s">
        <v>892</v>
      </c>
      <c r="G98" s="231"/>
      <c r="H98" s="232" t="s">
        <v>42</v>
      </c>
      <c r="I98" s="234"/>
      <c r="J98" s="231"/>
      <c r="K98" s="231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146</v>
      </c>
      <c r="AU98" s="239" t="s">
        <v>92</v>
      </c>
      <c r="AV98" s="13" t="s">
        <v>89</v>
      </c>
      <c r="AW98" s="13" t="s">
        <v>40</v>
      </c>
      <c r="AX98" s="13" t="s">
        <v>81</v>
      </c>
      <c r="AY98" s="239" t="s">
        <v>132</v>
      </c>
    </row>
    <row r="99" s="14" customFormat="1">
      <c r="A99" s="14"/>
      <c r="B99" s="240"/>
      <c r="C99" s="241"/>
      <c r="D99" s="223" t="s">
        <v>146</v>
      </c>
      <c r="E99" s="242" t="s">
        <v>42</v>
      </c>
      <c r="F99" s="243" t="s">
        <v>894</v>
      </c>
      <c r="G99" s="241"/>
      <c r="H99" s="244">
        <v>12.717000000000001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0" t="s">
        <v>146</v>
      </c>
      <c r="AU99" s="250" t="s">
        <v>92</v>
      </c>
      <c r="AV99" s="14" t="s">
        <v>92</v>
      </c>
      <c r="AW99" s="14" t="s">
        <v>40</v>
      </c>
      <c r="AX99" s="14" t="s">
        <v>89</v>
      </c>
      <c r="AY99" s="250" t="s">
        <v>132</v>
      </c>
    </row>
    <row r="100" s="2" customFormat="1" ht="37.8" customHeight="1">
      <c r="A100" s="42"/>
      <c r="B100" s="43"/>
      <c r="C100" s="210" t="s">
        <v>156</v>
      </c>
      <c r="D100" s="210" t="s">
        <v>135</v>
      </c>
      <c r="E100" s="211" t="s">
        <v>163</v>
      </c>
      <c r="F100" s="212" t="s">
        <v>164</v>
      </c>
      <c r="G100" s="213" t="s">
        <v>138</v>
      </c>
      <c r="H100" s="214">
        <v>75.087000000000003</v>
      </c>
      <c r="I100" s="215"/>
      <c r="J100" s="216">
        <f>ROUND(I100*H100,2)</f>
        <v>0</v>
      </c>
      <c r="K100" s="212" t="s">
        <v>139</v>
      </c>
      <c r="L100" s="48"/>
      <c r="M100" s="217" t="s">
        <v>42</v>
      </c>
      <c r="N100" s="218" t="s">
        <v>52</v>
      </c>
      <c r="O100" s="88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1" t="s">
        <v>140</v>
      </c>
      <c r="AT100" s="221" t="s">
        <v>135</v>
      </c>
      <c r="AU100" s="221" t="s">
        <v>92</v>
      </c>
      <c r="AY100" s="20" t="s">
        <v>132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0" t="s">
        <v>89</v>
      </c>
      <c r="BK100" s="222">
        <f>ROUND(I100*H100,2)</f>
        <v>0</v>
      </c>
      <c r="BL100" s="20" t="s">
        <v>140</v>
      </c>
      <c r="BM100" s="221" t="s">
        <v>165</v>
      </c>
    </row>
    <row r="101" s="2" customFormat="1">
      <c r="A101" s="42"/>
      <c r="B101" s="43"/>
      <c r="C101" s="44"/>
      <c r="D101" s="223" t="s">
        <v>142</v>
      </c>
      <c r="E101" s="44"/>
      <c r="F101" s="224" t="s">
        <v>166</v>
      </c>
      <c r="G101" s="44"/>
      <c r="H101" s="44"/>
      <c r="I101" s="225"/>
      <c r="J101" s="44"/>
      <c r="K101" s="44"/>
      <c r="L101" s="48"/>
      <c r="M101" s="226"/>
      <c r="N101" s="227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142</v>
      </c>
      <c r="AU101" s="20" t="s">
        <v>92</v>
      </c>
    </row>
    <row r="102" s="2" customFormat="1">
      <c r="A102" s="42"/>
      <c r="B102" s="43"/>
      <c r="C102" s="44"/>
      <c r="D102" s="228" t="s">
        <v>144</v>
      </c>
      <c r="E102" s="44"/>
      <c r="F102" s="229" t="s">
        <v>167</v>
      </c>
      <c r="G102" s="44"/>
      <c r="H102" s="44"/>
      <c r="I102" s="225"/>
      <c r="J102" s="44"/>
      <c r="K102" s="44"/>
      <c r="L102" s="48"/>
      <c r="M102" s="226"/>
      <c r="N102" s="227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144</v>
      </c>
      <c r="AU102" s="20" t="s">
        <v>92</v>
      </c>
    </row>
    <row r="103" s="13" customFormat="1">
      <c r="A103" s="13"/>
      <c r="B103" s="230"/>
      <c r="C103" s="231"/>
      <c r="D103" s="223" t="s">
        <v>146</v>
      </c>
      <c r="E103" s="232" t="s">
        <v>42</v>
      </c>
      <c r="F103" s="233" t="s">
        <v>892</v>
      </c>
      <c r="G103" s="231"/>
      <c r="H103" s="232" t="s">
        <v>42</v>
      </c>
      <c r="I103" s="234"/>
      <c r="J103" s="231"/>
      <c r="K103" s="231"/>
      <c r="L103" s="235"/>
      <c r="M103" s="236"/>
      <c r="N103" s="237"/>
      <c r="O103" s="237"/>
      <c r="P103" s="237"/>
      <c r="Q103" s="237"/>
      <c r="R103" s="237"/>
      <c r="S103" s="237"/>
      <c r="T103" s="23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9" t="s">
        <v>146</v>
      </c>
      <c r="AU103" s="239" t="s">
        <v>92</v>
      </c>
      <c r="AV103" s="13" t="s">
        <v>89</v>
      </c>
      <c r="AW103" s="13" t="s">
        <v>40</v>
      </c>
      <c r="AX103" s="13" t="s">
        <v>81</v>
      </c>
      <c r="AY103" s="239" t="s">
        <v>132</v>
      </c>
    </row>
    <row r="104" s="14" customFormat="1">
      <c r="A104" s="14"/>
      <c r="B104" s="240"/>
      <c r="C104" s="241"/>
      <c r="D104" s="223" t="s">
        <v>146</v>
      </c>
      <c r="E104" s="242" t="s">
        <v>42</v>
      </c>
      <c r="F104" s="243" t="s">
        <v>894</v>
      </c>
      <c r="G104" s="241"/>
      <c r="H104" s="244">
        <v>12.717000000000001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146</v>
      </c>
      <c r="AU104" s="250" t="s">
        <v>92</v>
      </c>
      <c r="AV104" s="14" t="s">
        <v>92</v>
      </c>
      <c r="AW104" s="14" t="s">
        <v>40</v>
      </c>
      <c r="AX104" s="14" t="s">
        <v>81</v>
      </c>
      <c r="AY104" s="250" t="s">
        <v>132</v>
      </c>
    </row>
    <row r="105" s="14" customFormat="1">
      <c r="A105" s="14"/>
      <c r="B105" s="240"/>
      <c r="C105" s="241"/>
      <c r="D105" s="223" t="s">
        <v>146</v>
      </c>
      <c r="E105" s="242" t="s">
        <v>42</v>
      </c>
      <c r="F105" s="243" t="s">
        <v>893</v>
      </c>
      <c r="G105" s="241"/>
      <c r="H105" s="244">
        <v>62.369999999999997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146</v>
      </c>
      <c r="AU105" s="250" t="s">
        <v>92</v>
      </c>
      <c r="AV105" s="14" t="s">
        <v>92</v>
      </c>
      <c r="AW105" s="14" t="s">
        <v>40</v>
      </c>
      <c r="AX105" s="14" t="s">
        <v>81</v>
      </c>
      <c r="AY105" s="250" t="s">
        <v>132</v>
      </c>
    </row>
    <row r="106" s="15" customFormat="1">
      <c r="A106" s="15"/>
      <c r="B106" s="251"/>
      <c r="C106" s="252"/>
      <c r="D106" s="223" t="s">
        <v>146</v>
      </c>
      <c r="E106" s="253" t="s">
        <v>42</v>
      </c>
      <c r="F106" s="254" t="s">
        <v>168</v>
      </c>
      <c r="G106" s="252"/>
      <c r="H106" s="255">
        <v>75.087000000000003</v>
      </c>
      <c r="I106" s="256"/>
      <c r="J106" s="252"/>
      <c r="K106" s="252"/>
      <c r="L106" s="257"/>
      <c r="M106" s="258"/>
      <c r="N106" s="259"/>
      <c r="O106" s="259"/>
      <c r="P106" s="259"/>
      <c r="Q106" s="259"/>
      <c r="R106" s="259"/>
      <c r="S106" s="259"/>
      <c r="T106" s="260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1" t="s">
        <v>146</v>
      </c>
      <c r="AU106" s="261" t="s">
        <v>92</v>
      </c>
      <c r="AV106" s="15" t="s">
        <v>140</v>
      </c>
      <c r="AW106" s="15" t="s">
        <v>40</v>
      </c>
      <c r="AX106" s="15" t="s">
        <v>89</v>
      </c>
      <c r="AY106" s="261" t="s">
        <v>132</v>
      </c>
    </row>
    <row r="107" s="2" customFormat="1" ht="37.8" customHeight="1">
      <c r="A107" s="42"/>
      <c r="B107" s="43"/>
      <c r="C107" s="210" t="s">
        <v>140</v>
      </c>
      <c r="D107" s="210" t="s">
        <v>135</v>
      </c>
      <c r="E107" s="211" t="s">
        <v>170</v>
      </c>
      <c r="F107" s="212" t="s">
        <v>171</v>
      </c>
      <c r="G107" s="213" t="s">
        <v>138</v>
      </c>
      <c r="H107" s="214">
        <v>150.17400000000001</v>
      </c>
      <c r="I107" s="215"/>
      <c r="J107" s="216">
        <f>ROUND(I107*H107,2)</f>
        <v>0</v>
      </c>
      <c r="K107" s="212" t="s">
        <v>139</v>
      </c>
      <c r="L107" s="48"/>
      <c r="M107" s="217" t="s">
        <v>42</v>
      </c>
      <c r="N107" s="218" t="s">
        <v>52</v>
      </c>
      <c r="O107" s="88"/>
      <c r="P107" s="219">
        <f>O107*H107</f>
        <v>0</v>
      </c>
      <c r="Q107" s="219">
        <v>0</v>
      </c>
      <c r="R107" s="219">
        <f>Q107*H107</f>
        <v>0</v>
      </c>
      <c r="S107" s="219">
        <v>0</v>
      </c>
      <c r="T107" s="220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1" t="s">
        <v>140</v>
      </c>
      <c r="AT107" s="221" t="s">
        <v>135</v>
      </c>
      <c r="AU107" s="221" t="s">
        <v>92</v>
      </c>
      <c r="AY107" s="20" t="s">
        <v>132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20" t="s">
        <v>89</v>
      </c>
      <c r="BK107" s="222">
        <f>ROUND(I107*H107,2)</f>
        <v>0</v>
      </c>
      <c r="BL107" s="20" t="s">
        <v>140</v>
      </c>
      <c r="BM107" s="221" t="s">
        <v>172</v>
      </c>
    </row>
    <row r="108" s="2" customFormat="1">
      <c r="A108" s="42"/>
      <c r="B108" s="43"/>
      <c r="C108" s="44"/>
      <c r="D108" s="223" t="s">
        <v>142</v>
      </c>
      <c r="E108" s="44"/>
      <c r="F108" s="224" t="s">
        <v>173</v>
      </c>
      <c r="G108" s="44"/>
      <c r="H108" s="44"/>
      <c r="I108" s="225"/>
      <c r="J108" s="44"/>
      <c r="K108" s="44"/>
      <c r="L108" s="48"/>
      <c r="M108" s="226"/>
      <c r="N108" s="227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142</v>
      </c>
      <c r="AU108" s="20" t="s">
        <v>92</v>
      </c>
    </row>
    <row r="109" s="2" customFormat="1">
      <c r="A109" s="42"/>
      <c r="B109" s="43"/>
      <c r="C109" s="44"/>
      <c r="D109" s="228" t="s">
        <v>144</v>
      </c>
      <c r="E109" s="44"/>
      <c r="F109" s="229" t="s">
        <v>174</v>
      </c>
      <c r="G109" s="44"/>
      <c r="H109" s="44"/>
      <c r="I109" s="225"/>
      <c r="J109" s="44"/>
      <c r="K109" s="44"/>
      <c r="L109" s="48"/>
      <c r="M109" s="226"/>
      <c r="N109" s="227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144</v>
      </c>
      <c r="AU109" s="20" t="s">
        <v>92</v>
      </c>
    </row>
    <row r="110" s="13" customFormat="1">
      <c r="A110" s="13"/>
      <c r="B110" s="230"/>
      <c r="C110" s="231"/>
      <c r="D110" s="223" t="s">
        <v>146</v>
      </c>
      <c r="E110" s="232" t="s">
        <v>42</v>
      </c>
      <c r="F110" s="233" t="s">
        <v>175</v>
      </c>
      <c r="G110" s="231"/>
      <c r="H110" s="232" t="s">
        <v>42</v>
      </c>
      <c r="I110" s="234"/>
      <c r="J110" s="231"/>
      <c r="K110" s="231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146</v>
      </c>
      <c r="AU110" s="239" t="s">
        <v>92</v>
      </c>
      <c r="AV110" s="13" t="s">
        <v>89</v>
      </c>
      <c r="AW110" s="13" t="s">
        <v>40</v>
      </c>
      <c r="AX110" s="13" t="s">
        <v>81</v>
      </c>
      <c r="AY110" s="239" t="s">
        <v>132</v>
      </c>
    </row>
    <row r="111" s="13" customFormat="1">
      <c r="A111" s="13"/>
      <c r="B111" s="230"/>
      <c r="C111" s="231"/>
      <c r="D111" s="223" t="s">
        <v>146</v>
      </c>
      <c r="E111" s="232" t="s">
        <v>42</v>
      </c>
      <c r="F111" s="233" t="s">
        <v>892</v>
      </c>
      <c r="G111" s="231"/>
      <c r="H111" s="232" t="s">
        <v>42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146</v>
      </c>
      <c r="AU111" s="239" t="s">
        <v>92</v>
      </c>
      <c r="AV111" s="13" t="s">
        <v>89</v>
      </c>
      <c r="AW111" s="13" t="s">
        <v>40</v>
      </c>
      <c r="AX111" s="13" t="s">
        <v>81</v>
      </c>
      <c r="AY111" s="239" t="s">
        <v>132</v>
      </c>
    </row>
    <row r="112" s="14" customFormat="1">
      <c r="A112" s="14"/>
      <c r="B112" s="240"/>
      <c r="C112" s="241"/>
      <c r="D112" s="223" t="s">
        <v>146</v>
      </c>
      <c r="E112" s="242" t="s">
        <v>42</v>
      </c>
      <c r="F112" s="243" t="s">
        <v>894</v>
      </c>
      <c r="G112" s="241"/>
      <c r="H112" s="244">
        <v>12.717000000000001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146</v>
      </c>
      <c r="AU112" s="250" t="s">
        <v>92</v>
      </c>
      <c r="AV112" s="14" t="s">
        <v>92</v>
      </c>
      <c r="AW112" s="14" t="s">
        <v>40</v>
      </c>
      <c r="AX112" s="14" t="s">
        <v>81</v>
      </c>
      <c r="AY112" s="250" t="s">
        <v>132</v>
      </c>
    </row>
    <row r="113" s="14" customFormat="1">
      <c r="A113" s="14"/>
      <c r="B113" s="240"/>
      <c r="C113" s="241"/>
      <c r="D113" s="223" t="s">
        <v>146</v>
      </c>
      <c r="E113" s="242" t="s">
        <v>42</v>
      </c>
      <c r="F113" s="243" t="s">
        <v>893</v>
      </c>
      <c r="G113" s="241"/>
      <c r="H113" s="244">
        <v>62.369999999999997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146</v>
      </c>
      <c r="AU113" s="250" t="s">
        <v>92</v>
      </c>
      <c r="AV113" s="14" t="s">
        <v>92</v>
      </c>
      <c r="AW113" s="14" t="s">
        <v>40</v>
      </c>
      <c r="AX113" s="14" t="s">
        <v>81</v>
      </c>
      <c r="AY113" s="250" t="s">
        <v>132</v>
      </c>
    </row>
    <row r="114" s="16" customFormat="1">
      <c r="A114" s="16"/>
      <c r="B114" s="262"/>
      <c r="C114" s="263"/>
      <c r="D114" s="223" t="s">
        <v>146</v>
      </c>
      <c r="E114" s="264" t="s">
        <v>42</v>
      </c>
      <c r="F114" s="265" t="s">
        <v>176</v>
      </c>
      <c r="G114" s="263"/>
      <c r="H114" s="266">
        <v>75.087000000000003</v>
      </c>
      <c r="I114" s="267"/>
      <c r="J114" s="263"/>
      <c r="K114" s="263"/>
      <c r="L114" s="268"/>
      <c r="M114" s="269"/>
      <c r="N114" s="270"/>
      <c r="O114" s="270"/>
      <c r="P114" s="270"/>
      <c r="Q114" s="270"/>
      <c r="R114" s="270"/>
      <c r="S114" s="270"/>
      <c r="T114" s="271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T114" s="272" t="s">
        <v>146</v>
      </c>
      <c r="AU114" s="272" t="s">
        <v>92</v>
      </c>
      <c r="AV114" s="16" t="s">
        <v>156</v>
      </c>
      <c r="AW114" s="16" t="s">
        <v>40</v>
      </c>
      <c r="AX114" s="16" t="s">
        <v>81</v>
      </c>
      <c r="AY114" s="272" t="s">
        <v>132</v>
      </c>
    </row>
    <row r="115" s="14" customFormat="1">
      <c r="A115" s="14"/>
      <c r="B115" s="240"/>
      <c r="C115" s="241"/>
      <c r="D115" s="223" t="s">
        <v>146</v>
      </c>
      <c r="E115" s="242" t="s">
        <v>42</v>
      </c>
      <c r="F115" s="243" t="s">
        <v>895</v>
      </c>
      <c r="G115" s="241"/>
      <c r="H115" s="244">
        <v>150.17400000000001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0" t="s">
        <v>146</v>
      </c>
      <c r="AU115" s="250" t="s">
        <v>92</v>
      </c>
      <c r="AV115" s="14" t="s">
        <v>92</v>
      </c>
      <c r="AW115" s="14" t="s">
        <v>40</v>
      </c>
      <c r="AX115" s="14" t="s">
        <v>89</v>
      </c>
      <c r="AY115" s="250" t="s">
        <v>132</v>
      </c>
    </row>
    <row r="116" s="2" customFormat="1" ht="33" customHeight="1">
      <c r="A116" s="42"/>
      <c r="B116" s="43"/>
      <c r="C116" s="210" t="s">
        <v>169</v>
      </c>
      <c r="D116" s="210" t="s">
        <v>135</v>
      </c>
      <c r="E116" s="211" t="s">
        <v>179</v>
      </c>
      <c r="F116" s="212" t="s">
        <v>180</v>
      </c>
      <c r="G116" s="213" t="s">
        <v>181</v>
      </c>
      <c r="H116" s="214">
        <v>135.15700000000001</v>
      </c>
      <c r="I116" s="215"/>
      <c r="J116" s="216">
        <f>ROUND(I116*H116,2)</f>
        <v>0</v>
      </c>
      <c r="K116" s="212" t="s">
        <v>139</v>
      </c>
      <c r="L116" s="48"/>
      <c r="M116" s="217" t="s">
        <v>42</v>
      </c>
      <c r="N116" s="218" t="s">
        <v>52</v>
      </c>
      <c r="O116" s="88"/>
      <c r="P116" s="219">
        <f>O116*H116</f>
        <v>0</v>
      </c>
      <c r="Q116" s="219">
        <v>0</v>
      </c>
      <c r="R116" s="219">
        <f>Q116*H116</f>
        <v>0</v>
      </c>
      <c r="S116" s="219">
        <v>0</v>
      </c>
      <c r="T116" s="220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21" t="s">
        <v>140</v>
      </c>
      <c r="AT116" s="221" t="s">
        <v>135</v>
      </c>
      <c r="AU116" s="221" t="s">
        <v>92</v>
      </c>
      <c r="AY116" s="20" t="s">
        <v>132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20" t="s">
        <v>89</v>
      </c>
      <c r="BK116" s="222">
        <f>ROUND(I116*H116,2)</f>
        <v>0</v>
      </c>
      <c r="BL116" s="20" t="s">
        <v>140</v>
      </c>
      <c r="BM116" s="221" t="s">
        <v>182</v>
      </c>
    </row>
    <row r="117" s="2" customFormat="1">
      <c r="A117" s="42"/>
      <c r="B117" s="43"/>
      <c r="C117" s="44"/>
      <c r="D117" s="223" t="s">
        <v>142</v>
      </c>
      <c r="E117" s="44"/>
      <c r="F117" s="224" t="s">
        <v>183</v>
      </c>
      <c r="G117" s="44"/>
      <c r="H117" s="44"/>
      <c r="I117" s="225"/>
      <c r="J117" s="44"/>
      <c r="K117" s="44"/>
      <c r="L117" s="48"/>
      <c r="M117" s="226"/>
      <c r="N117" s="227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142</v>
      </c>
      <c r="AU117" s="20" t="s">
        <v>92</v>
      </c>
    </row>
    <row r="118" s="2" customFormat="1">
      <c r="A118" s="42"/>
      <c r="B118" s="43"/>
      <c r="C118" s="44"/>
      <c r="D118" s="228" t="s">
        <v>144</v>
      </c>
      <c r="E118" s="44"/>
      <c r="F118" s="229" t="s">
        <v>184</v>
      </c>
      <c r="G118" s="44"/>
      <c r="H118" s="44"/>
      <c r="I118" s="225"/>
      <c r="J118" s="44"/>
      <c r="K118" s="44"/>
      <c r="L118" s="48"/>
      <c r="M118" s="226"/>
      <c r="N118" s="227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144</v>
      </c>
      <c r="AU118" s="20" t="s">
        <v>92</v>
      </c>
    </row>
    <row r="119" s="13" customFormat="1">
      <c r="A119" s="13"/>
      <c r="B119" s="230"/>
      <c r="C119" s="231"/>
      <c r="D119" s="223" t="s">
        <v>146</v>
      </c>
      <c r="E119" s="232" t="s">
        <v>42</v>
      </c>
      <c r="F119" s="233" t="s">
        <v>892</v>
      </c>
      <c r="G119" s="231"/>
      <c r="H119" s="232" t="s">
        <v>42</v>
      </c>
      <c r="I119" s="234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146</v>
      </c>
      <c r="AU119" s="239" t="s">
        <v>92</v>
      </c>
      <c r="AV119" s="13" t="s">
        <v>89</v>
      </c>
      <c r="AW119" s="13" t="s">
        <v>40</v>
      </c>
      <c r="AX119" s="13" t="s">
        <v>81</v>
      </c>
      <c r="AY119" s="239" t="s">
        <v>132</v>
      </c>
    </row>
    <row r="120" s="14" customFormat="1">
      <c r="A120" s="14"/>
      <c r="B120" s="240"/>
      <c r="C120" s="241"/>
      <c r="D120" s="223" t="s">
        <v>146</v>
      </c>
      <c r="E120" s="242" t="s">
        <v>42</v>
      </c>
      <c r="F120" s="243" t="s">
        <v>894</v>
      </c>
      <c r="G120" s="241"/>
      <c r="H120" s="244">
        <v>12.717000000000001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0" t="s">
        <v>146</v>
      </c>
      <c r="AU120" s="250" t="s">
        <v>92</v>
      </c>
      <c r="AV120" s="14" t="s">
        <v>92</v>
      </c>
      <c r="AW120" s="14" t="s">
        <v>40</v>
      </c>
      <c r="AX120" s="14" t="s">
        <v>81</v>
      </c>
      <c r="AY120" s="250" t="s">
        <v>132</v>
      </c>
    </row>
    <row r="121" s="14" customFormat="1">
      <c r="A121" s="14"/>
      <c r="B121" s="240"/>
      <c r="C121" s="241"/>
      <c r="D121" s="223" t="s">
        <v>146</v>
      </c>
      <c r="E121" s="242" t="s">
        <v>42</v>
      </c>
      <c r="F121" s="243" t="s">
        <v>893</v>
      </c>
      <c r="G121" s="241"/>
      <c r="H121" s="244">
        <v>62.369999999999997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0" t="s">
        <v>146</v>
      </c>
      <c r="AU121" s="250" t="s">
        <v>92</v>
      </c>
      <c r="AV121" s="14" t="s">
        <v>92</v>
      </c>
      <c r="AW121" s="14" t="s">
        <v>40</v>
      </c>
      <c r="AX121" s="14" t="s">
        <v>81</v>
      </c>
      <c r="AY121" s="250" t="s">
        <v>132</v>
      </c>
    </row>
    <row r="122" s="16" customFormat="1">
      <c r="A122" s="16"/>
      <c r="B122" s="262"/>
      <c r="C122" s="263"/>
      <c r="D122" s="223" t="s">
        <v>146</v>
      </c>
      <c r="E122" s="264" t="s">
        <v>42</v>
      </c>
      <c r="F122" s="265" t="s">
        <v>176</v>
      </c>
      <c r="G122" s="263"/>
      <c r="H122" s="266">
        <v>75.087000000000003</v>
      </c>
      <c r="I122" s="267"/>
      <c r="J122" s="263"/>
      <c r="K122" s="263"/>
      <c r="L122" s="268"/>
      <c r="M122" s="269"/>
      <c r="N122" s="270"/>
      <c r="O122" s="270"/>
      <c r="P122" s="270"/>
      <c r="Q122" s="270"/>
      <c r="R122" s="270"/>
      <c r="S122" s="270"/>
      <c r="T122" s="271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72" t="s">
        <v>146</v>
      </c>
      <c r="AU122" s="272" t="s">
        <v>92</v>
      </c>
      <c r="AV122" s="16" t="s">
        <v>156</v>
      </c>
      <c r="AW122" s="16" t="s">
        <v>40</v>
      </c>
      <c r="AX122" s="16" t="s">
        <v>81</v>
      </c>
      <c r="AY122" s="272" t="s">
        <v>132</v>
      </c>
    </row>
    <row r="123" s="14" customFormat="1">
      <c r="A123" s="14"/>
      <c r="B123" s="240"/>
      <c r="C123" s="241"/>
      <c r="D123" s="223" t="s">
        <v>146</v>
      </c>
      <c r="E123" s="242" t="s">
        <v>42</v>
      </c>
      <c r="F123" s="243" t="s">
        <v>896</v>
      </c>
      <c r="G123" s="241"/>
      <c r="H123" s="244">
        <v>135.15700000000001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0" t="s">
        <v>146</v>
      </c>
      <c r="AU123" s="250" t="s">
        <v>92</v>
      </c>
      <c r="AV123" s="14" t="s">
        <v>92</v>
      </c>
      <c r="AW123" s="14" t="s">
        <v>40</v>
      </c>
      <c r="AX123" s="14" t="s">
        <v>89</v>
      </c>
      <c r="AY123" s="250" t="s">
        <v>132</v>
      </c>
    </row>
    <row r="124" s="2" customFormat="1" ht="24.15" customHeight="1">
      <c r="A124" s="42"/>
      <c r="B124" s="43"/>
      <c r="C124" s="210" t="s">
        <v>178</v>
      </c>
      <c r="D124" s="210" t="s">
        <v>135</v>
      </c>
      <c r="E124" s="211" t="s">
        <v>231</v>
      </c>
      <c r="F124" s="212" t="s">
        <v>232</v>
      </c>
      <c r="G124" s="213" t="s">
        <v>138</v>
      </c>
      <c r="H124" s="214">
        <v>58.235999999999997</v>
      </c>
      <c r="I124" s="215"/>
      <c r="J124" s="216">
        <f>ROUND(I124*H124,2)</f>
        <v>0</v>
      </c>
      <c r="K124" s="212" t="s">
        <v>139</v>
      </c>
      <c r="L124" s="48"/>
      <c r="M124" s="217" t="s">
        <v>42</v>
      </c>
      <c r="N124" s="218" t="s">
        <v>52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21" t="s">
        <v>140</v>
      </c>
      <c r="AT124" s="221" t="s">
        <v>135</v>
      </c>
      <c r="AU124" s="221" t="s">
        <v>92</v>
      </c>
      <c r="AY124" s="20" t="s">
        <v>132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20" t="s">
        <v>89</v>
      </c>
      <c r="BK124" s="222">
        <f>ROUND(I124*H124,2)</f>
        <v>0</v>
      </c>
      <c r="BL124" s="20" t="s">
        <v>140</v>
      </c>
      <c r="BM124" s="221" t="s">
        <v>233</v>
      </c>
    </row>
    <row r="125" s="2" customFormat="1">
      <c r="A125" s="42"/>
      <c r="B125" s="43"/>
      <c r="C125" s="44"/>
      <c r="D125" s="223" t="s">
        <v>142</v>
      </c>
      <c r="E125" s="44"/>
      <c r="F125" s="224" t="s">
        <v>234</v>
      </c>
      <c r="G125" s="44"/>
      <c r="H125" s="44"/>
      <c r="I125" s="225"/>
      <c r="J125" s="44"/>
      <c r="K125" s="44"/>
      <c r="L125" s="48"/>
      <c r="M125" s="226"/>
      <c r="N125" s="227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142</v>
      </c>
      <c r="AU125" s="20" t="s">
        <v>92</v>
      </c>
    </row>
    <row r="126" s="2" customFormat="1">
      <c r="A126" s="42"/>
      <c r="B126" s="43"/>
      <c r="C126" s="44"/>
      <c r="D126" s="228" t="s">
        <v>144</v>
      </c>
      <c r="E126" s="44"/>
      <c r="F126" s="229" t="s">
        <v>235</v>
      </c>
      <c r="G126" s="44"/>
      <c r="H126" s="44"/>
      <c r="I126" s="225"/>
      <c r="J126" s="44"/>
      <c r="K126" s="44"/>
      <c r="L126" s="48"/>
      <c r="M126" s="226"/>
      <c r="N126" s="227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144</v>
      </c>
      <c r="AU126" s="20" t="s">
        <v>92</v>
      </c>
    </row>
    <row r="127" s="13" customFormat="1">
      <c r="A127" s="13"/>
      <c r="B127" s="230"/>
      <c r="C127" s="231"/>
      <c r="D127" s="223" t="s">
        <v>146</v>
      </c>
      <c r="E127" s="232" t="s">
        <v>42</v>
      </c>
      <c r="F127" s="233" t="s">
        <v>677</v>
      </c>
      <c r="G127" s="231"/>
      <c r="H127" s="232" t="s">
        <v>42</v>
      </c>
      <c r="I127" s="234"/>
      <c r="J127" s="231"/>
      <c r="K127" s="231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146</v>
      </c>
      <c r="AU127" s="239" t="s">
        <v>92</v>
      </c>
      <c r="AV127" s="13" t="s">
        <v>89</v>
      </c>
      <c r="AW127" s="13" t="s">
        <v>40</v>
      </c>
      <c r="AX127" s="13" t="s">
        <v>81</v>
      </c>
      <c r="AY127" s="239" t="s">
        <v>132</v>
      </c>
    </row>
    <row r="128" s="14" customFormat="1">
      <c r="A128" s="14"/>
      <c r="B128" s="240"/>
      <c r="C128" s="241"/>
      <c r="D128" s="223" t="s">
        <v>146</v>
      </c>
      <c r="E128" s="242" t="s">
        <v>42</v>
      </c>
      <c r="F128" s="243" t="s">
        <v>237</v>
      </c>
      <c r="G128" s="241"/>
      <c r="H128" s="244">
        <v>1.1779999999999999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146</v>
      </c>
      <c r="AU128" s="250" t="s">
        <v>92</v>
      </c>
      <c r="AV128" s="14" t="s">
        <v>92</v>
      </c>
      <c r="AW128" s="14" t="s">
        <v>40</v>
      </c>
      <c r="AX128" s="14" t="s">
        <v>81</v>
      </c>
      <c r="AY128" s="250" t="s">
        <v>132</v>
      </c>
    </row>
    <row r="129" s="13" customFormat="1">
      <c r="A129" s="13"/>
      <c r="B129" s="230"/>
      <c r="C129" s="231"/>
      <c r="D129" s="223" t="s">
        <v>146</v>
      </c>
      <c r="E129" s="232" t="s">
        <v>42</v>
      </c>
      <c r="F129" s="233" t="s">
        <v>892</v>
      </c>
      <c r="G129" s="231"/>
      <c r="H129" s="232" t="s">
        <v>42</v>
      </c>
      <c r="I129" s="234"/>
      <c r="J129" s="231"/>
      <c r="K129" s="231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146</v>
      </c>
      <c r="AU129" s="239" t="s">
        <v>92</v>
      </c>
      <c r="AV129" s="13" t="s">
        <v>89</v>
      </c>
      <c r="AW129" s="13" t="s">
        <v>40</v>
      </c>
      <c r="AX129" s="13" t="s">
        <v>81</v>
      </c>
      <c r="AY129" s="239" t="s">
        <v>132</v>
      </c>
    </row>
    <row r="130" s="14" customFormat="1">
      <c r="A130" s="14"/>
      <c r="B130" s="240"/>
      <c r="C130" s="241"/>
      <c r="D130" s="223" t="s">
        <v>146</v>
      </c>
      <c r="E130" s="242" t="s">
        <v>42</v>
      </c>
      <c r="F130" s="243" t="s">
        <v>894</v>
      </c>
      <c r="G130" s="241"/>
      <c r="H130" s="244">
        <v>12.717000000000001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146</v>
      </c>
      <c r="AU130" s="250" t="s">
        <v>92</v>
      </c>
      <c r="AV130" s="14" t="s">
        <v>92</v>
      </c>
      <c r="AW130" s="14" t="s">
        <v>40</v>
      </c>
      <c r="AX130" s="14" t="s">
        <v>81</v>
      </c>
      <c r="AY130" s="250" t="s">
        <v>132</v>
      </c>
    </row>
    <row r="131" s="14" customFormat="1">
      <c r="A131" s="14"/>
      <c r="B131" s="240"/>
      <c r="C131" s="241"/>
      <c r="D131" s="223" t="s">
        <v>146</v>
      </c>
      <c r="E131" s="242" t="s">
        <v>42</v>
      </c>
      <c r="F131" s="243" t="s">
        <v>893</v>
      </c>
      <c r="G131" s="241"/>
      <c r="H131" s="244">
        <v>62.369999999999997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0" t="s">
        <v>146</v>
      </c>
      <c r="AU131" s="250" t="s">
        <v>92</v>
      </c>
      <c r="AV131" s="14" t="s">
        <v>92</v>
      </c>
      <c r="AW131" s="14" t="s">
        <v>40</v>
      </c>
      <c r="AX131" s="14" t="s">
        <v>81</v>
      </c>
      <c r="AY131" s="250" t="s">
        <v>132</v>
      </c>
    </row>
    <row r="132" s="14" customFormat="1">
      <c r="A132" s="14"/>
      <c r="B132" s="240"/>
      <c r="C132" s="241"/>
      <c r="D132" s="223" t="s">
        <v>146</v>
      </c>
      <c r="E132" s="242" t="s">
        <v>42</v>
      </c>
      <c r="F132" s="243" t="s">
        <v>897</v>
      </c>
      <c r="G132" s="241"/>
      <c r="H132" s="244">
        <v>-3.1789999999999998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0" t="s">
        <v>146</v>
      </c>
      <c r="AU132" s="250" t="s">
        <v>92</v>
      </c>
      <c r="AV132" s="14" t="s">
        <v>92</v>
      </c>
      <c r="AW132" s="14" t="s">
        <v>40</v>
      </c>
      <c r="AX132" s="14" t="s">
        <v>81</v>
      </c>
      <c r="AY132" s="250" t="s">
        <v>132</v>
      </c>
    </row>
    <row r="133" s="14" customFormat="1">
      <c r="A133" s="14"/>
      <c r="B133" s="240"/>
      <c r="C133" s="241"/>
      <c r="D133" s="223" t="s">
        <v>146</v>
      </c>
      <c r="E133" s="242" t="s">
        <v>42</v>
      </c>
      <c r="F133" s="243" t="s">
        <v>898</v>
      </c>
      <c r="G133" s="241"/>
      <c r="H133" s="244">
        <v>-4.4550000000000001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146</v>
      </c>
      <c r="AU133" s="250" t="s">
        <v>92</v>
      </c>
      <c r="AV133" s="14" t="s">
        <v>92</v>
      </c>
      <c r="AW133" s="14" t="s">
        <v>40</v>
      </c>
      <c r="AX133" s="14" t="s">
        <v>81</v>
      </c>
      <c r="AY133" s="250" t="s">
        <v>132</v>
      </c>
    </row>
    <row r="134" s="14" customFormat="1">
      <c r="A134" s="14"/>
      <c r="B134" s="240"/>
      <c r="C134" s="241"/>
      <c r="D134" s="223" t="s">
        <v>146</v>
      </c>
      <c r="E134" s="242" t="s">
        <v>42</v>
      </c>
      <c r="F134" s="243" t="s">
        <v>899</v>
      </c>
      <c r="G134" s="241"/>
      <c r="H134" s="244">
        <v>-10.395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146</v>
      </c>
      <c r="AU134" s="250" t="s">
        <v>92</v>
      </c>
      <c r="AV134" s="14" t="s">
        <v>92</v>
      </c>
      <c r="AW134" s="14" t="s">
        <v>40</v>
      </c>
      <c r="AX134" s="14" t="s">
        <v>81</v>
      </c>
      <c r="AY134" s="250" t="s">
        <v>132</v>
      </c>
    </row>
    <row r="135" s="15" customFormat="1">
      <c r="A135" s="15"/>
      <c r="B135" s="251"/>
      <c r="C135" s="252"/>
      <c r="D135" s="223" t="s">
        <v>146</v>
      </c>
      <c r="E135" s="253" t="s">
        <v>42</v>
      </c>
      <c r="F135" s="254" t="s">
        <v>168</v>
      </c>
      <c r="G135" s="252"/>
      <c r="H135" s="255">
        <v>58.236000000000004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1" t="s">
        <v>146</v>
      </c>
      <c r="AU135" s="261" t="s">
        <v>92</v>
      </c>
      <c r="AV135" s="15" t="s">
        <v>140</v>
      </c>
      <c r="AW135" s="15" t="s">
        <v>40</v>
      </c>
      <c r="AX135" s="15" t="s">
        <v>89</v>
      </c>
      <c r="AY135" s="261" t="s">
        <v>132</v>
      </c>
    </row>
    <row r="136" s="2" customFormat="1" ht="16.5" customHeight="1">
      <c r="A136" s="42"/>
      <c r="B136" s="43"/>
      <c r="C136" s="273" t="s">
        <v>186</v>
      </c>
      <c r="D136" s="273" t="s">
        <v>196</v>
      </c>
      <c r="E136" s="274" t="s">
        <v>242</v>
      </c>
      <c r="F136" s="275" t="s">
        <v>243</v>
      </c>
      <c r="G136" s="276" t="s">
        <v>181</v>
      </c>
      <c r="H136" s="277">
        <v>116.47199999999999</v>
      </c>
      <c r="I136" s="278"/>
      <c r="J136" s="279">
        <f>ROUND(I136*H136,2)</f>
        <v>0</v>
      </c>
      <c r="K136" s="275" t="s">
        <v>139</v>
      </c>
      <c r="L136" s="280"/>
      <c r="M136" s="281" t="s">
        <v>42</v>
      </c>
      <c r="N136" s="282" t="s">
        <v>52</v>
      </c>
      <c r="O136" s="88"/>
      <c r="P136" s="219">
        <f>O136*H136</f>
        <v>0</v>
      </c>
      <c r="Q136" s="219">
        <v>1</v>
      </c>
      <c r="R136" s="219">
        <f>Q136*H136</f>
        <v>116.47199999999999</v>
      </c>
      <c r="S136" s="219">
        <v>0</v>
      </c>
      <c r="T136" s="220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21" t="s">
        <v>195</v>
      </c>
      <c r="AT136" s="221" t="s">
        <v>196</v>
      </c>
      <c r="AU136" s="221" t="s">
        <v>92</v>
      </c>
      <c r="AY136" s="20" t="s">
        <v>132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20" t="s">
        <v>89</v>
      </c>
      <c r="BK136" s="222">
        <f>ROUND(I136*H136,2)</f>
        <v>0</v>
      </c>
      <c r="BL136" s="20" t="s">
        <v>140</v>
      </c>
      <c r="BM136" s="221" t="s">
        <v>244</v>
      </c>
    </row>
    <row r="137" s="2" customFormat="1">
      <c r="A137" s="42"/>
      <c r="B137" s="43"/>
      <c r="C137" s="44"/>
      <c r="D137" s="223" t="s">
        <v>142</v>
      </c>
      <c r="E137" s="44"/>
      <c r="F137" s="224" t="s">
        <v>243</v>
      </c>
      <c r="G137" s="44"/>
      <c r="H137" s="44"/>
      <c r="I137" s="225"/>
      <c r="J137" s="44"/>
      <c r="K137" s="44"/>
      <c r="L137" s="48"/>
      <c r="M137" s="226"/>
      <c r="N137" s="227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142</v>
      </c>
      <c r="AU137" s="20" t="s">
        <v>92</v>
      </c>
    </row>
    <row r="138" s="13" customFormat="1">
      <c r="A138" s="13"/>
      <c r="B138" s="230"/>
      <c r="C138" s="231"/>
      <c r="D138" s="223" t="s">
        <v>146</v>
      </c>
      <c r="E138" s="232" t="s">
        <v>42</v>
      </c>
      <c r="F138" s="233" t="s">
        <v>677</v>
      </c>
      <c r="G138" s="231"/>
      <c r="H138" s="232" t="s">
        <v>42</v>
      </c>
      <c r="I138" s="234"/>
      <c r="J138" s="231"/>
      <c r="K138" s="231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146</v>
      </c>
      <c r="AU138" s="239" t="s">
        <v>92</v>
      </c>
      <c r="AV138" s="13" t="s">
        <v>89</v>
      </c>
      <c r="AW138" s="13" t="s">
        <v>40</v>
      </c>
      <c r="AX138" s="13" t="s">
        <v>81</v>
      </c>
      <c r="AY138" s="239" t="s">
        <v>132</v>
      </c>
    </row>
    <row r="139" s="14" customFormat="1">
      <c r="A139" s="14"/>
      <c r="B139" s="240"/>
      <c r="C139" s="241"/>
      <c r="D139" s="223" t="s">
        <v>146</v>
      </c>
      <c r="E139" s="242" t="s">
        <v>42</v>
      </c>
      <c r="F139" s="243" t="s">
        <v>237</v>
      </c>
      <c r="G139" s="241"/>
      <c r="H139" s="244">
        <v>1.1779999999999999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146</v>
      </c>
      <c r="AU139" s="250" t="s">
        <v>92</v>
      </c>
      <c r="AV139" s="14" t="s">
        <v>92</v>
      </c>
      <c r="AW139" s="14" t="s">
        <v>40</v>
      </c>
      <c r="AX139" s="14" t="s">
        <v>81</v>
      </c>
      <c r="AY139" s="250" t="s">
        <v>132</v>
      </c>
    </row>
    <row r="140" s="13" customFormat="1">
      <c r="A140" s="13"/>
      <c r="B140" s="230"/>
      <c r="C140" s="231"/>
      <c r="D140" s="223" t="s">
        <v>146</v>
      </c>
      <c r="E140" s="232" t="s">
        <v>42</v>
      </c>
      <c r="F140" s="233" t="s">
        <v>892</v>
      </c>
      <c r="G140" s="231"/>
      <c r="H140" s="232" t="s">
        <v>42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146</v>
      </c>
      <c r="AU140" s="239" t="s">
        <v>92</v>
      </c>
      <c r="AV140" s="13" t="s">
        <v>89</v>
      </c>
      <c r="AW140" s="13" t="s">
        <v>40</v>
      </c>
      <c r="AX140" s="13" t="s">
        <v>81</v>
      </c>
      <c r="AY140" s="239" t="s">
        <v>132</v>
      </c>
    </row>
    <row r="141" s="14" customFormat="1">
      <c r="A141" s="14"/>
      <c r="B141" s="240"/>
      <c r="C141" s="241"/>
      <c r="D141" s="223" t="s">
        <v>146</v>
      </c>
      <c r="E141" s="242" t="s">
        <v>42</v>
      </c>
      <c r="F141" s="243" t="s">
        <v>894</v>
      </c>
      <c r="G141" s="241"/>
      <c r="H141" s="244">
        <v>12.717000000000001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146</v>
      </c>
      <c r="AU141" s="250" t="s">
        <v>92</v>
      </c>
      <c r="AV141" s="14" t="s">
        <v>92</v>
      </c>
      <c r="AW141" s="14" t="s">
        <v>40</v>
      </c>
      <c r="AX141" s="14" t="s">
        <v>81</v>
      </c>
      <c r="AY141" s="250" t="s">
        <v>132</v>
      </c>
    </row>
    <row r="142" s="14" customFormat="1">
      <c r="A142" s="14"/>
      <c r="B142" s="240"/>
      <c r="C142" s="241"/>
      <c r="D142" s="223" t="s">
        <v>146</v>
      </c>
      <c r="E142" s="242" t="s">
        <v>42</v>
      </c>
      <c r="F142" s="243" t="s">
        <v>893</v>
      </c>
      <c r="G142" s="241"/>
      <c r="H142" s="244">
        <v>62.369999999999997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146</v>
      </c>
      <c r="AU142" s="250" t="s">
        <v>92</v>
      </c>
      <c r="AV142" s="14" t="s">
        <v>92</v>
      </c>
      <c r="AW142" s="14" t="s">
        <v>40</v>
      </c>
      <c r="AX142" s="14" t="s">
        <v>81</v>
      </c>
      <c r="AY142" s="250" t="s">
        <v>132</v>
      </c>
    </row>
    <row r="143" s="14" customFormat="1">
      <c r="A143" s="14"/>
      <c r="B143" s="240"/>
      <c r="C143" s="241"/>
      <c r="D143" s="223" t="s">
        <v>146</v>
      </c>
      <c r="E143" s="242" t="s">
        <v>42</v>
      </c>
      <c r="F143" s="243" t="s">
        <v>897</v>
      </c>
      <c r="G143" s="241"/>
      <c r="H143" s="244">
        <v>-3.1789999999999998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146</v>
      </c>
      <c r="AU143" s="250" t="s">
        <v>92</v>
      </c>
      <c r="AV143" s="14" t="s">
        <v>92</v>
      </c>
      <c r="AW143" s="14" t="s">
        <v>40</v>
      </c>
      <c r="AX143" s="14" t="s">
        <v>81</v>
      </c>
      <c r="AY143" s="250" t="s">
        <v>132</v>
      </c>
    </row>
    <row r="144" s="14" customFormat="1">
      <c r="A144" s="14"/>
      <c r="B144" s="240"/>
      <c r="C144" s="241"/>
      <c r="D144" s="223" t="s">
        <v>146</v>
      </c>
      <c r="E144" s="242" t="s">
        <v>42</v>
      </c>
      <c r="F144" s="243" t="s">
        <v>898</v>
      </c>
      <c r="G144" s="241"/>
      <c r="H144" s="244">
        <v>-4.4550000000000001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0" t="s">
        <v>146</v>
      </c>
      <c r="AU144" s="250" t="s">
        <v>92</v>
      </c>
      <c r="AV144" s="14" t="s">
        <v>92</v>
      </c>
      <c r="AW144" s="14" t="s">
        <v>40</v>
      </c>
      <c r="AX144" s="14" t="s">
        <v>81</v>
      </c>
      <c r="AY144" s="250" t="s">
        <v>132</v>
      </c>
    </row>
    <row r="145" s="14" customFormat="1">
      <c r="A145" s="14"/>
      <c r="B145" s="240"/>
      <c r="C145" s="241"/>
      <c r="D145" s="223" t="s">
        <v>146</v>
      </c>
      <c r="E145" s="242" t="s">
        <v>42</v>
      </c>
      <c r="F145" s="243" t="s">
        <v>899</v>
      </c>
      <c r="G145" s="241"/>
      <c r="H145" s="244">
        <v>-10.395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146</v>
      </c>
      <c r="AU145" s="250" t="s">
        <v>92</v>
      </c>
      <c r="AV145" s="14" t="s">
        <v>92</v>
      </c>
      <c r="AW145" s="14" t="s">
        <v>40</v>
      </c>
      <c r="AX145" s="14" t="s">
        <v>81</v>
      </c>
      <c r="AY145" s="250" t="s">
        <v>132</v>
      </c>
    </row>
    <row r="146" s="16" customFormat="1">
      <c r="A146" s="16"/>
      <c r="B146" s="262"/>
      <c r="C146" s="263"/>
      <c r="D146" s="223" t="s">
        <v>146</v>
      </c>
      <c r="E146" s="264" t="s">
        <v>42</v>
      </c>
      <c r="F146" s="265" t="s">
        <v>176</v>
      </c>
      <c r="G146" s="263"/>
      <c r="H146" s="266">
        <v>58.236000000000004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72" t="s">
        <v>146</v>
      </c>
      <c r="AU146" s="272" t="s">
        <v>92</v>
      </c>
      <c r="AV146" s="16" t="s">
        <v>156</v>
      </c>
      <c r="AW146" s="16" t="s">
        <v>40</v>
      </c>
      <c r="AX146" s="16" t="s">
        <v>81</v>
      </c>
      <c r="AY146" s="272" t="s">
        <v>132</v>
      </c>
    </row>
    <row r="147" s="14" customFormat="1">
      <c r="A147" s="14"/>
      <c r="B147" s="240"/>
      <c r="C147" s="241"/>
      <c r="D147" s="223" t="s">
        <v>146</v>
      </c>
      <c r="E147" s="242" t="s">
        <v>42</v>
      </c>
      <c r="F147" s="243" t="s">
        <v>900</v>
      </c>
      <c r="G147" s="241"/>
      <c r="H147" s="244">
        <v>116.47199999999999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146</v>
      </c>
      <c r="AU147" s="250" t="s">
        <v>92</v>
      </c>
      <c r="AV147" s="14" t="s">
        <v>92</v>
      </c>
      <c r="AW147" s="14" t="s">
        <v>40</v>
      </c>
      <c r="AX147" s="14" t="s">
        <v>89</v>
      </c>
      <c r="AY147" s="250" t="s">
        <v>132</v>
      </c>
    </row>
    <row r="148" s="2" customFormat="1" ht="33" customHeight="1">
      <c r="A148" s="42"/>
      <c r="B148" s="43"/>
      <c r="C148" s="210" t="s">
        <v>195</v>
      </c>
      <c r="D148" s="210" t="s">
        <v>135</v>
      </c>
      <c r="E148" s="211" t="s">
        <v>247</v>
      </c>
      <c r="F148" s="212" t="s">
        <v>248</v>
      </c>
      <c r="G148" s="213" t="s">
        <v>138</v>
      </c>
      <c r="H148" s="214">
        <v>10.395</v>
      </c>
      <c r="I148" s="215"/>
      <c r="J148" s="216">
        <f>ROUND(I148*H148,2)</f>
        <v>0</v>
      </c>
      <c r="K148" s="212" t="s">
        <v>139</v>
      </c>
      <c r="L148" s="48"/>
      <c r="M148" s="217" t="s">
        <v>42</v>
      </c>
      <c r="N148" s="218" t="s">
        <v>52</v>
      </c>
      <c r="O148" s="88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1" t="s">
        <v>140</v>
      </c>
      <c r="AT148" s="221" t="s">
        <v>135</v>
      </c>
      <c r="AU148" s="221" t="s">
        <v>92</v>
      </c>
      <c r="AY148" s="20" t="s">
        <v>132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20" t="s">
        <v>89</v>
      </c>
      <c r="BK148" s="222">
        <f>ROUND(I148*H148,2)</f>
        <v>0</v>
      </c>
      <c r="BL148" s="20" t="s">
        <v>140</v>
      </c>
      <c r="BM148" s="221" t="s">
        <v>249</v>
      </c>
    </row>
    <row r="149" s="2" customFormat="1">
      <c r="A149" s="42"/>
      <c r="B149" s="43"/>
      <c r="C149" s="44"/>
      <c r="D149" s="223" t="s">
        <v>142</v>
      </c>
      <c r="E149" s="44"/>
      <c r="F149" s="224" t="s">
        <v>250</v>
      </c>
      <c r="G149" s="44"/>
      <c r="H149" s="44"/>
      <c r="I149" s="225"/>
      <c r="J149" s="44"/>
      <c r="K149" s="44"/>
      <c r="L149" s="48"/>
      <c r="M149" s="226"/>
      <c r="N149" s="227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142</v>
      </c>
      <c r="AU149" s="20" t="s">
        <v>92</v>
      </c>
    </row>
    <row r="150" s="2" customFormat="1">
      <c r="A150" s="42"/>
      <c r="B150" s="43"/>
      <c r="C150" s="44"/>
      <c r="D150" s="228" t="s">
        <v>144</v>
      </c>
      <c r="E150" s="44"/>
      <c r="F150" s="229" t="s">
        <v>251</v>
      </c>
      <c r="G150" s="44"/>
      <c r="H150" s="44"/>
      <c r="I150" s="225"/>
      <c r="J150" s="44"/>
      <c r="K150" s="44"/>
      <c r="L150" s="48"/>
      <c r="M150" s="226"/>
      <c r="N150" s="227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144</v>
      </c>
      <c r="AU150" s="20" t="s">
        <v>92</v>
      </c>
    </row>
    <row r="151" s="13" customFormat="1">
      <c r="A151" s="13"/>
      <c r="B151" s="230"/>
      <c r="C151" s="231"/>
      <c r="D151" s="223" t="s">
        <v>146</v>
      </c>
      <c r="E151" s="232" t="s">
        <v>42</v>
      </c>
      <c r="F151" s="233" t="s">
        <v>892</v>
      </c>
      <c r="G151" s="231"/>
      <c r="H151" s="232" t="s">
        <v>42</v>
      </c>
      <c r="I151" s="234"/>
      <c r="J151" s="231"/>
      <c r="K151" s="231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146</v>
      </c>
      <c r="AU151" s="239" t="s">
        <v>92</v>
      </c>
      <c r="AV151" s="13" t="s">
        <v>89</v>
      </c>
      <c r="AW151" s="13" t="s">
        <v>40</v>
      </c>
      <c r="AX151" s="13" t="s">
        <v>81</v>
      </c>
      <c r="AY151" s="239" t="s">
        <v>132</v>
      </c>
    </row>
    <row r="152" s="14" customFormat="1">
      <c r="A152" s="14"/>
      <c r="B152" s="240"/>
      <c r="C152" s="241"/>
      <c r="D152" s="223" t="s">
        <v>146</v>
      </c>
      <c r="E152" s="242" t="s">
        <v>42</v>
      </c>
      <c r="F152" s="243" t="s">
        <v>901</v>
      </c>
      <c r="G152" s="241"/>
      <c r="H152" s="244">
        <v>10.395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146</v>
      </c>
      <c r="AU152" s="250" t="s">
        <v>92</v>
      </c>
      <c r="AV152" s="14" t="s">
        <v>92</v>
      </c>
      <c r="AW152" s="14" t="s">
        <v>40</v>
      </c>
      <c r="AX152" s="14" t="s">
        <v>81</v>
      </c>
      <c r="AY152" s="250" t="s">
        <v>132</v>
      </c>
    </row>
    <row r="153" s="15" customFormat="1">
      <c r="A153" s="15"/>
      <c r="B153" s="251"/>
      <c r="C153" s="252"/>
      <c r="D153" s="223" t="s">
        <v>146</v>
      </c>
      <c r="E153" s="253" t="s">
        <v>42</v>
      </c>
      <c r="F153" s="254" t="s">
        <v>168</v>
      </c>
      <c r="G153" s="252"/>
      <c r="H153" s="255">
        <v>10.395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1" t="s">
        <v>146</v>
      </c>
      <c r="AU153" s="261" t="s">
        <v>92</v>
      </c>
      <c r="AV153" s="15" t="s">
        <v>140</v>
      </c>
      <c r="AW153" s="15" t="s">
        <v>40</v>
      </c>
      <c r="AX153" s="15" t="s">
        <v>89</v>
      </c>
      <c r="AY153" s="261" t="s">
        <v>132</v>
      </c>
    </row>
    <row r="154" s="2" customFormat="1" ht="16.5" customHeight="1">
      <c r="A154" s="42"/>
      <c r="B154" s="43"/>
      <c r="C154" s="273" t="s">
        <v>201</v>
      </c>
      <c r="D154" s="273" t="s">
        <v>196</v>
      </c>
      <c r="E154" s="274" t="s">
        <v>254</v>
      </c>
      <c r="F154" s="275" t="s">
        <v>255</v>
      </c>
      <c r="G154" s="276" t="s">
        <v>181</v>
      </c>
      <c r="H154" s="277">
        <v>18.710999999999999</v>
      </c>
      <c r="I154" s="278"/>
      <c r="J154" s="279">
        <f>ROUND(I154*H154,2)</f>
        <v>0</v>
      </c>
      <c r="K154" s="275" t="s">
        <v>139</v>
      </c>
      <c r="L154" s="280"/>
      <c r="M154" s="281" t="s">
        <v>42</v>
      </c>
      <c r="N154" s="282" t="s">
        <v>52</v>
      </c>
      <c r="O154" s="88"/>
      <c r="P154" s="219">
        <f>O154*H154</f>
        <v>0</v>
      </c>
      <c r="Q154" s="219">
        <v>1</v>
      </c>
      <c r="R154" s="219">
        <f>Q154*H154</f>
        <v>18.710999999999999</v>
      </c>
      <c r="S154" s="219">
        <v>0</v>
      </c>
      <c r="T154" s="220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1" t="s">
        <v>195</v>
      </c>
      <c r="AT154" s="221" t="s">
        <v>196</v>
      </c>
      <c r="AU154" s="221" t="s">
        <v>92</v>
      </c>
      <c r="AY154" s="20" t="s">
        <v>132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20" t="s">
        <v>89</v>
      </c>
      <c r="BK154" s="222">
        <f>ROUND(I154*H154,2)</f>
        <v>0</v>
      </c>
      <c r="BL154" s="20" t="s">
        <v>140</v>
      </c>
      <c r="BM154" s="221" t="s">
        <v>256</v>
      </c>
    </row>
    <row r="155" s="2" customFormat="1">
      <c r="A155" s="42"/>
      <c r="B155" s="43"/>
      <c r="C155" s="44"/>
      <c r="D155" s="223" t="s">
        <v>142</v>
      </c>
      <c r="E155" s="44"/>
      <c r="F155" s="224" t="s">
        <v>255</v>
      </c>
      <c r="G155" s="44"/>
      <c r="H155" s="44"/>
      <c r="I155" s="225"/>
      <c r="J155" s="44"/>
      <c r="K155" s="44"/>
      <c r="L155" s="48"/>
      <c r="M155" s="226"/>
      <c r="N155" s="227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142</v>
      </c>
      <c r="AU155" s="20" t="s">
        <v>92</v>
      </c>
    </row>
    <row r="156" s="13" customFormat="1">
      <c r="A156" s="13"/>
      <c r="B156" s="230"/>
      <c r="C156" s="231"/>
      <c r="D156" s="223" t="s">
        <v>146</v>
      </c>
      <c r="E156" s="232" t="s">
        <v>42</v>
      </c>
      <c r="F156" s="233" t="s">
        <v>892</v>
      </c>
      <c r="G156" s="231"/>
      <c r="H156" s="232" t="s">
        <v>42</v>
      </c>
      <c r="I156" s="234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146</v>
      </c>
      <c r="AU156" s="239" t="s">
        <v>92</v>
      </c>
      <c r="AV156" s="13" t="s">
        <v>89</v>
      </c>
      <c r="AW156" s="13" t="s">
        <v>40</v>
      </c>
      <c r="AX156" s="13" t="s">
        <v>81</v>
      </c>
      <c r="AY156" s="239" t="s">
        <v>132</v>
      </c>
    </row>
    <row r="157" s="14" customFormat="1">
      <c r="A157" s="14"/>
      <c r="B157" s="240"/>
      <c r="C157" s="241"/>
      <c r="D157" s="223" t="s">
        <v>146</v>
      </c>
      <c r="E157" s="242" t="s">
        <v>42</v>
      </c>
      <c r="F157" s="243" t="s">
        <v>901</v>
      </c>
      <c r="G157" s="241"/>
      <c r="H157" s="244">
        <v>10.395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146</v>
      </c>
      <c r="AU157" s="250" t="s">
        <v>92</v>
      </c>
      <c r="AV157" s="14" t="s">
        <v>92</v>
      </c>
      <c r="AW157" s="14" t="s">
        <v>40</v>
      </c>
      <c r="AX157" s="14" t="s">
        <v>81</v>
      </c>
      <c r="AY157" s="250" t="s">
        <v>132</v>
      </c>
    </row>
    <row r="158" s="16" customFormat="1">
      <c r="A158" s="16"/>
      <c r="B158" s="262"/>
      <c r="C158" s="263"/>
      <c r="D158" s="223" t="s">
        <v>146</v>
      </c>
      <c r="E158" s="264" t="s">
        <v>42</v>
      </c>
      <c r="F158" s="265" t="s">
        <v>176</v>
      </c>
      <c r="G158" s="263"/>
      <c r="H158" s="266">
        <v>10.395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2" t="s">
        <v>146</v>
      </c>
      <c r="AU158" s="272" t="s">
        <v>92</v>
      </c>
      <c r="AV158" s="16" t="s">
        <v>156</v>
      </c>
      <c r="AW158" s="16" t="s">
        <v>40</v>
      </c>
      <c r="AX158" s="16" t="s">
        <v>81</v>
      </c>
      <c r="AY158" s="272" t="s">
        <v>132</v>
      </c>
    </row>
    <row r="159" s="14" customFormat="1">
      <c r="A159" s="14"/>
      <c r="B159" s="240"/>
      <c r="C159" s="241"/>
      <c r="D159" s="223" t="s">
        <v>146</v>
      </c>
      <c r="E159" s="242" t="s">
        <v>42</v>
      </c>
      <c r="F159" s="243" t="s">
        <v>902</v>
      </c>
      <c r="G159" s="241"/>
      <c r="H159" s="244">
        <v>18.710999999999999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146</v>
      </c>
      <c r="AU159" s="250" t="s">
        <v>92</v>
      </c>
      <c r="AV159" s="14" t="s">
        <v>92</v>
      </c>
      <c r="AW159" s="14" t="s">
        <v>40</v>
      </c>
      <c r="AX159" s="14" t="s">
        <v>89</v>
      </c>
      <c r="AY159" s="250" t="s">
        <v>132</v>
      </c>
    </row>
    <row r="160" s="12" customFormat="1" ht="22.8" customHeight="1">
      <c r="A160" s="12"/>
      <c r="B160" s="194"/>
      <c r="C160" s="195"/>
      <c r="D160" s="196" t="s">
        <v>80</v>
      </c>
      <c r="E160" s="208" t="s">
        <v>266</v>
      </c>
      <c r="F160" s="208" t="s">
        <v>267</v>
      </c>
      <c r="G160" s="195"/>
      <c r="H160" s="195"/>
      <c r="I160" s="198"/>
      <c r="J160" s="209">
        <f>BK160</f>
        <v>0</v>
      </c>
      <c r="K160" s="195"/>
      <c r="L160" s="200"/>
      <c r="M160" s="201"/>
      <c r="N160" s="202"/>
      <c r="O160" s="202"/>
      <c r="P160" s="203">
        <f>SUM(P161:P199)</f>
        <v>0</v>
      </c>
      <c r="Q160" s="202"/>
      <c r="R160" s="203">
        <f>SUM(R161:R199)</f>
        <v>0.0069999999999999993</v>
      </c>
      <c r="S160" s="202"/>
      <c r="T160" s="204">
        <f>SUM(T161:T199)</f>
        <v>58.230000000000004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5" t="s">
        <v>89</v>
      </c>
      <c r="AT160" s="206" t="s">
        <v>80</v>
      </c>
      <c r="AU160" s="206" t="s">
        <v>89</v>
      </c>
      <c r="AY160" s="205" t="s">
        <v>132</v>
      </c>
      <c r="BK160" s="207">
        <f>SUM(BK161:BK199)</f>
        <v>0</v>
      </c>
    </row>
    <row r="161" s="2" customFormat="1" ht="24.15" customHeight="1">
      <c r="A161" s="42"/>
      <c r="B161" s="43"/>
      <c r="C161" s="210" t="s">
        <v>207</v>
      </c>
      <c r="D161" s="210" t="s">
        <v>135</v>
      </c>
      <c r="E161" s="211" t="s">
        <v>903</v>
      </c>
      <c r="F161" s="212" t="s">
        <v>904</v>
      </c>
      <c r="G161" s="213" t="s">
        <v>189</v>
      </c>
      <c r="H161" s="214">
        <v>1958.5709999999999</v>
      </c>
      <c r="I161" s="215"/>
      <c r="J161" s="216">
        <f>ROUND(I161*H161,2)</f>
        <v>0</v>
      </c>
      <c r="K161" s="212" t="s">
        <v>139</v>
      </c>
      <c r="L161" s="48"/>
      <c r="M161" s="217" t="s">
        <v>42</v>
      </c>
      <c r="N161" s="218" t="s">
        <v>52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21" t="s">
        <v>140</v>
      </c>
      <c r="AT161" s="221" t="s">
        <v>135</v>
      </c>
      <c r="AU161" s="221" t="s">
        <v>92</v>
      </c>
      <c r="AY161" s="20" t="s">
        <v>132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20" t="s">
        <v>89</v>
      </c>
      <c r="BK161" s="222">
        <f>ROUND(I161*H161,2)</f>
        <v>0</v>
      </c>
      <c r="BL161" s="20" t="s">
        <v>140</v>
      </c>
      <c r="BM161" s="221" t="s">
        <v>905</v>
      </c>
    </row>
    <row r="162" s="2" customFormat="1">
      <c r="A162" s="42"/>
      <c r="B162" s="43"/>
      <c r="C162" s="44"/>
      <c r="D162" s="223" t="s">
        <v>142</v>
      </c>
      <c r="E162" s="44"/>
      <c r="F162" s="224" t="s">
        <v>906</v>
      </c>
      <c r="G162" s="44"/>
      <c r="H162" s="44"/>
      <c r="I162" s="225"/>
      <c r="J162" s="44"/>
      <c r="K162" s="44"/>
      <c r="L162" s="48"/>
      <c r="M162" s="226"/>
      <c r="N162" s="227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0" t="s">
        <v>142</v>
      </c>
      <c r="AU162" s="20" t="s">
        <v>92</v>
      </c>
    </row>
    <row r="163" s="2" customFormat="1">
      <c r="A163" s="42"/>
      <c r="B163" s="43"/>
      <c r="C163" s="44"/>
      <c r="D163" s="228" t="s">
        <v>144</v>
      </c>
      <c r="E163" s="44"/>
      <c r="F163" s="229" t="s">
        <v>907</v>
      </c>
      <c r="G163" s="44"/>
      <c r="H163" s="44"/>
      <c r="I163" s="225"/>
      <c r="J163" s="44"/>
      <c r="K163" s="44"/>
      <c r="L163" s="48"/>
      <c r="M163" s="226"/>
      <c r="N163" s="227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144</v>
      </c>
      <c r="AU163" s="20" t="s">
        <v>92</v>
      </c>
    </row>
    <row r="164" s="13" customFormat="1">
      <c r="A164" s="13"/>
      <c r="B164" s="230"/>
      <c r="C164" s="231"/>
      <c r="D164" s="223" t="s">
        <v>146</v>
      </c>
      <c r="E164" s="232" t="s">
        <v>42</v>
      </c>
      <c r="F164" s="233" t="s">
        <v>908</v>
      </c>
      <c r="G164" s="231"/>
      <c r="H164" s="232" t="s">
        <v>42</v>
      </c>
      <c r="I164" s="234"/>
      <c r="J164" s="231"/>
      <c r="K164" s="231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146</v>
      </c>
      <c r="AU164" s="239" t="s">
        <v>92</v>
      </c>
      <c r="AV164" s="13" t="s">
        <v>89</v>
      </c>
      <c r="AW164" s="13" t="s">
        <v>40</v>
      </c>
      <c r="AX164" s="13" t="s">
        <v>81</v>
      </c>
      <c r="AY164" s="239" t="s">
        <v>132</v>
      </c>
    </row>
    <row r="165" s="13" customFormat="1">
      <c r="A165" s="13"/>
      <c r="B165" s="230"/>
      <c r="C165" s="231"/>
      <c r="D165" s="223" t="s">
        <v>146</v>
      </c>
      <c r="E165" s="232" t="s">
        <v>42</v>
      </c>
      <c r="F165" s="233" t="s">
        <v>909</v>
      </c>
      <c r="G165" s="231"/>
      <c r="H165" s="232" t="s">
        <v>42</v>
      </c>
      <c r="I165" s="234"/>
      <c r="J165" s="231"/>
      <c r="K165" s="231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146</v>
      </c>
      <c r="AU165" s="239" t="s">
        <v>92</v>
      </c>
      <c r="AV165" s="13" t="s">
        <v>89</v>
      </c>
      <c r="AW165" s="13" t="s">
        <v>40</v>
      </c>
      <c r="AX165" s="13" t="s">
        <v>81</v>
      </c>
      <c r="AY165" s="239" t="s">
        <v>132</v>
      </c>
    </row>
    <row r="166" s="14" customFormat="1">
      <c r="A166" s="14"/>
      <c r="B166" s="240"/>
      <c r="C166" s="241"/>
      <c r="D166" s="223" t="s">
        <v>146</v>
      </c>
      <c r="E166" s="242" t="s">
        <v>42</v>
      </c>
      <c r="F166" s="243" t="s">
        <v>910</v>
      </c>
      <c r="G166" s="241"/>
      <c r="H166" s="244">
        <v>1958.5709999999999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146</v>
      </c>
      <c r="AU166" s="250" t="s">
        <v>92</v>
      </c>
      <c r="AV166" s="14" t="s">
        <v>92</v>
      </c>
      <c r="AW166" s="14" t="s">
        <v>40</v>
      </c>
      <c r="AX166" s="14" t="s">
        <v>81</v>
      </c>
      <c r="AY166" s="250" t="s">
        <v>132</v>
      </c>
    </row>
    <row r="167" s="15" customFormat="1">
      <c r="A167" s="15"/>
      <c r="B167" s="251"/>
      <c r="C167" s="252"/>
      <c r="D167" s="223" t="s">
        <v>146</v>
      </c>
      <c r="E167" s="253" t="s">
        <v>42</v>
      </c>
      <c r="F167" s="254" t="s">
        <v>168</v>
      </c>
      <c r="G167" s="252"/>
      <c r="H167" s="255">
        <v>1958.5709999999999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1" t="s">
        <v>146</v>
      </c>
      <c r="AU167" s="261" t="s">
        <v>92</v>
      </c>
      <c r="AV167" s="15" t="s">
        <v>140</v>
      </c>
      <c r="AW167" s="15" t="s">
        <v>40</v>
      </c>
      <c r="AX167" s="15" t="s">
        <v>89</v>
      </c>
      <c r="AY167" s="261" t="s">
        <v>132</v>
      </c>
    </row>
    <row r="168" s="2" customFormat="1" ht="21.75" customHeight="1">
      <c r="A168" s="42"/>
      <c r="B168" s="43"/>
      <c r="C168" s="210" t="s">
        <v>213</v>
      </c>
      <c r="D168" s="210" t="s">
        <v>135</v>
      </c>
      <c r="E168" s="211" t="s">
        <v>293</v>
      </c>
      <c r="F168" s="212" t="s">
        <v>294</v>
      </c>
      <c r="G168" s="213" t="s">
        <v>189</v>
      </c>
      <c r="H168" s="214">
        <v>3882</v>
      </c>
      <c r="I168" s="215"/>
      <c r="J168" s="216">
        <f>ROUND(I168*H168,2)</f>
        <v>0</v>
      </c>
      <c r="K168" s="212" t="s">
        <v>139</v>
      </c>
      <c r="L168" s="48"/>
      <c r="M168" s="217" t="s">
        <v>42</v>
      </c>
      <c r="N168" s="218" t="s">
        <v>52</v>
      </c>
      <c r="O168" s="88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1" t="s">
        <v>140</v>
      </c>
      <c r="AT168" s="221" t="s">
        <v>135</v>
      </c>
      <c r="AU168" s="221" t="s">
        <v>92</v>
      </c>
      <c r="AY168" s="20" t="s">
        <v>132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20" t="s">
        <v>89</v>
      </c>
      <c r="BK168" s="222">
        <f>ROUND(I168*H168,2)</f>
        <v>0</v>
      </c>
      <c r="BL168" s="20" t="s">
        <v>140</v>
      </c>
      <c r="BM168" s="221" t="s">
        <v>295</v>
      </c>
    </row>
    <row r="169" s="2" customFormat="1">
      <c r="A169" s="42"/>
      <c r="B169" s="43"/>
      <c r="C169" s="44"/>
      <c r="D169" s="223" t="s">
        <v>142</v>
      </c>
      <c r="E169" s="44"/>
      <c r="F169" s="224" t="s">
        <v>296</v>
      </c>
      <c r="G169" s="44"/>
      <c r="H169" s="44"/>
      <c r="I169" s="225"/>
      <c r="J169" s="44"/>
      <c r="K169" s="44"/>
      <c r="L169" s="48"/>
      <c r="M169" s="226"/>
      <c r="N169" s="227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142</v>
      </c>
      <c r="AU169" s="20" t="s">
        <v>92</v>
      </c>
    </row>
    <row r="170" s="2" customFormat="1">
      <c r="A170" s="42"/>
      <c r="B170" s="43"/>
      <c r="C170" s="44"/>
      <c r="D170" s="228" t="s">
        <v>144</v>
      </c>
      <c r="E170" s="44"/>
      <c r="F170" s="229" t="s">
        <v>297</v>
      </c>
      <c r="G170" s="44"/>
      <c r="H170" s="44"/>
      <c r="I170" s="225"/>
      <c r="J170" s="44"/>
      <c r="K170" s="44"/>
      <c r="L170" s="48"/>
      <c r="M170" s="226"/>
      <c r="N170" s="227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144</v>
      </c>
      <c r="AU170" s="20" t="s">
        <v>92</v>
      </c>
    </row>
    <row r="171" s="13" customFormat="1">
      <c r="A171" s="13"/>
      <c r="B171" s="230"/>
      <c r="C171" s="231"/>
      <c r="D171" s="223" t="s">
        <v>146</v>
      </c>
      <c r="E171" s="232" t="s">
        <v>42</v>
      </c>
      <c r="F171" s="233" t="s">
        <v>911</v>
      </c>
      <c r="G171" s="231"/>
      <c r="H171" s="232" t="s">
        <v>42</v>
      </c>
      <c r="I171" s="234"/>
      <c r="J171" s="231"/>
      <c r="K171" s="231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146</v>
      </c>
      <c r="AU171" s="239" t="s">
        <v>92</v>
      </c>
      <c r="AV171" s="13" t="s">
        <v>89</v>
      </c>
      <c r="AW171" s="13" t="s">
        <v>40</v>
      </c>
      <c r="AX171" s="13" t="s">
        <v>81</v>
      </c>
      <c r="AY171" s="239" t="s">
        <v>132</v>
      </c>
    </row>
    <row r="172" s="14" customFormat="1">
      <c r="A172" s="14"/>
      <c r="B172" s="240"/>
      <c r="C172" s="241"/>
      <c r="D172" s="223" t="s">
        <v>146</v>
      </c>
      <c r="E172" s="242" t="s">
        <v>42</v>
      </c>
      <c r="F172" s="243" t="s">
        <v>912</v>
      </c>
      <c r="G172" s="241"/>
      <c r="H172" s="244">
        <v>3882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146</v>
      </c>
      <c r="AU172" s="250" t="s">
        <v>92</v>
      </c>
      <c r="AV172" s="14" t="s">
        <v>92</v>
      </c>
      <c r="AW172" s="14" t="s">
        <v>40</v>
      </c>
      <c r="AX172" s="14" t="s">
        <v>81</v>
      </c>
      <c r="AY172" s="250" t="s">
        <v>132</v>
      </c>
    </row>
    <row r="173" s="15" customFormat="1">
      <c r="A173" s="15"/>
      <c r="B173" s="251"/>
      <c r="C173" s="252"/>
      <c r="D173" s="223" t="s">
        <v>146</v>
      </c>
      <c r="E173" s="253" t="s">
        <v>42</v>
      </c>
      <c r="F173" s="254" t="s">
        <v>168</v>
      </c>
      <c r="G173" s="252"/>
      <c r="H173" s="255">
        <v>3882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1" t="s">
        <v>146</v>
      </c>
      <c r="AU173" s="261" t="s">
        <v>92</v>
      </c>
      <c r="AV173" s="15" t="s">
        <v>140</v>
      </c>
      <c r="AW173" s="15" t="s">
        <v>40</v>
      </c>
      <c r="AX173" s="15" t="s">
        <v>89</v>
      </c>
      <c r="AY173" s="261" t="s">
        <v>132</v>
      </c>
    </row>
    <row r="174" s="2" customFormat="1" ht="24.15" customHeight="1">
      <c r="A174" s="42"/>
      <c r="B174" s="43"/>
      <c r="C174" s="210" t="s">
        <v>8</v>
      </c>
      <c r="D174" s="210" t="s">
        <v>135</v>
      </c>
      <c r="E174" s="211" t="s">
        <v>301</v>
      </c>
      <c r="F174" s="212" t="s">
        <v>302</v>
      </c>
      <c r="G174" s="213" t="s">
        <v>189</v>
      </c>
      <c r="H174" s="214">
        <v>1941</v>
      </c>
      <c r="I174" s="215"/>
      <c r="J174" s="216">
        <f>ROUND(I174*H174,2)</f>
        <v>0</v>
      </c>
      <c r="K174" s="212" t="s">
        <v>139</v>
      </c>
      <c r="L174" s="48"/>
      <c r="M174" s="217" t="s">
        <v>42</v>
      </c>
      <c r="N174" s="218" t="s">
        <v>52</v>
      </c>
      <c r="O174" s="88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21" t="s">
        <v>140</v>
      </c>
      <c r="AT174" s="221" t="s">
        <v>135</v>
      </c>
      <c r="AU174" s="221" t="s">
        <v>92</v>
      </c>
      <c r="AY174" s="20" t="s">
        <v>132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20" t="s">
        <v>89</v>
      </c>
      <c r="BK174" s="222">
        <f>ROUND(I174*H174,2)</f>
        <v>0</v>
      </c>
      <c r="BL174" s="20" t="s">
        <v>140</v>
      </c>
      <c r="BM174" s="221" t="s">
        <v>303</v>
      </c>
    </row>
    <row r="175" s="2" customFormat="1">
      <c r="A175" s="42"/>
      <c r="B175" s="43"/>
      <c r="C175" s="44"/>
      <c r="D175" s="223" t="s">
        <v>142</v>
      </c>
      <c r="E175" s="44"/>
      <c r="F175" s="224" t="s">
        <v>304</v>
      </c>
      <c r="G175" s="44"/>
      <c r="H175" s="44"/>
      <c r="I175" s="225"/>
      <c r="J175" s="44"/>
      <c r="K175" s="44"/>
      <c r="L175" s="48"/>
      <c r="M175" s="226"/>
      <c r="N175" s="227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142</v>
      </c>
      <c r="AU175" s="20" t="s">
        <v>92</v>
      </c>
    </row>
    <row r="176" s="2" customFormat="1">
      <c r="A176" s="42"/>
      <c r="B176" s="43"/>
      <c r="C176" s="44"/>
      <c r="D176" s="228" t="s">
        <v>144</v>
      </c>
      <c r="E176" s="44"/>
      <c r="F176" s="229" t="s">
        <v>305</v>
      </c>
      <c r="G176" s="44"/>
      <c r="H176" s="44"/>
      <c r="I176" s="225"/>
      <c r="J176" s="44"/>
      <c r="K176" s="44"/>
      <c r="L176" s="48"/>
      <c r="M176" s="226"/>
      <c r="N176" s="227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144</v>
      </c>
      <c r="AU176" s="20" t="s">
        <v>92</v>
      </c>
    </row>
    <row r="177" s="13" customFormat="1">
      <c r="A177" s="13"/>
      <c r="B177" s="230"/>
      <c r="C177" s="231"/>
      <c r="D177" s="223" t="s">
        <v>146</v>
      </c>
      <c r="E177" s="232" t="s">
        <v>42</v>
      </c>
      <c r="F177" s="233" t="s">
        <v>822</v>
      </c>
      <c r="G177" s="231"/>
      <c r="H177" s="232" t="s">
        <v>42</v>
      </c>
      <c r="I177" s="234"/>
      <c r="J177" s="231"/>
      <c r="K177" s="231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146</v>
      </c>
      <c r="AU177" s="239" t="s">
        <v>92</v>
      </c>
      <c r="AV177" s="13" t="s">
        <v>89</v>
      </c>
      <c r="AW177" s="13" t="s">
        <v>40</v>
      </c>
      <c r="AX177" s="13" t="s">
        <v>81</v>
      </c>
      <c r="AY177" s="239" t="s">
        <v>132</v>
      </c>
    </row>
    <row r="178" s="14" customFormat="1">
      <c r="A178" s="14"/>
      <c r="B178" s="240"/>
      <c r="C178" s="241"/>
      <c r="D178" s="223" t="s">
        <v>146</v>
      </c>
      <c r="E178" s="242" t="s">
        <v>42</v>
      </c>
      <c r="F178" s="243" t="s">
        <v>913</v>
      </c>
      <c r="G178" s="241"/>
      <c r="H178" s="244">
        <v>1941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146</v>
      </c>
      <c r="AU178" s="250" t="s">
        <v>92</v>
      </c>
      <c r="AV178" s="14" t="s">
        <v>92</v>
      </c>
      <c r="AW178" s="14" t="s">
        <v>40</v>
      </c>
      <c r="AX178" s="14" t="s">
        <v>81</v>
      </c>
      <c r="AY178" s="250" t="s">
        <v>132</v>
      </c>
    </row>
    <row r="179" s="15" customFormat="1">
      <c r="A179" s="15"/>
      <c r="B179" s="251"/>
      <c r="C179" s="252"/>
      <c r="D179" s="223" t="s">
        <v>146</v>
      </c>
      <c r="E179" s="253" t="s">
        <v>42</v>
      </c>
      <c r="F179" s="254" t="s">
        <v>168</v>
      </c>
      <c r="G179" s="252"/>
      <c r="H179" s="255">
        <v>1941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1" t="s">
        <v>146</v>
      </c>
      <c r="AU179" s="261" t="s">
        <v>92</v>
      </c>
      <c r="AV179" s="15" t="s">
        <v>140</v>
      </c>
      <c r="AW179" s="15" t="s">
        <v>40</v>
      </c>
      <c r="AX179" s="15" t="s">
        <v>89</v>
      </c>
      <c r="AY179" s="261" t="s">
        <v>132</v>
      </c>
    </row>
    <row r="180" s="2" customFormat="1" ht="24.15" customHeight="1">
      <c r="A180" s="42"/>
      <c r="B180" s="43"/>
      <c r="C180" s="210" t="s">
        <v>224</v>
      </c>
      <c r="D180" s="210" t="s">
        <v>135</v>
      </c>
      <c r="E180" s="211" t="s">
        <v>309</v>
      </c>
      <c r="F180" s="212" t="s">
        <v>310</v>
      </c>
      <c r="G180" s="213" t="s">
        <v>311</v>
      </c>
      <c r="H180" s="214">
        <v>25</v>
      </c>
      <c r="I180" s="215"/>
      <c r="J180" s="216">
        <f>ROUND(I180*H180,2)</f>
        <v>0</v>
      </c>
      <c r="K180" s="212" t="s">
        <v>139</v>
      </c>
      <c r="L180" s="48"/>
      <c r="M180" s="217" t="s">
        <v>42</v>
      </c>
      <c r="N180" s="218" t="s">
        <v>52</v>
      </c>
      <c r="O180" s="88"/>
      <c r="P180" s="219">
        <f>O180*H180</f>
        <v>0</v>
      </c>
      <c r="Q180" s="219">
        <v>0.00027999999999999998</v>
      </c>
      <c r="R180" s="219">
        <f>Q180*H180</f>
        <v>0.0069999999999999993</v>
      </c>
      <c r="S180" s="219">
        <v>0</v>
      </c>
      <c r="T180" s="220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21" t="s">
        <v>140</v>
      </c>
      <c r="AT180" s="221" t="s">
        <v>135</v>
      </c>
      <c r="AU180" s="221" t="s">
        <v>92</v>
      </c>
      <c r="AY180" s="20" t="s">
        <v>132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20" t="s">
        <v>89</v>
      </c>
      <c r="BK180" s="222">
        <f>ROUND(I180*H180,2)</f>
        <v>0</v>
      </c>
      <c r="BL180" s="20" t="s">
        <v>140</v>
      </c>
      <c r="BM180" s="221" t="s">
        <v>312</v>
      </c>
    </row>
    <row r="181" s="2" customFormat="1">
      <c r="A181" s="42"/>
      <c r="B181" s="43"/>
      <c r="C181" s="44"/>
      <c r="D181" s="223" t="s">
        <v>142</v>
      </c>
      <c r="E181" s="44"/>
      <c r="F181" s="224" t="s">
        <v>313</v>
      </c>
      <c r="G181" s="44"/>
      <c r="H181" s="44"/>
      <c r="I181" s="225"/>
      <c r="J181" s="44"/>
      <c r="K181" s="44"/>
      <c r="L181" s="48"/>
      <c r="M181" s="226"/>
      <c r="N181" s="227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142</v>
      </c>
      <c r="AU181" s="20" t="s">
        <v>92</v>
      </c>
    </row>
    <row r="182" s="2" customFormat="1">
      <c r="A182" s="42"/>
      <c r="B182" s="43"/>
      <c r="C182" s="44"/>
      <c r="D182" s="228" t="s">
        <v>144</v>
      </c>
      <c r="E182" s="44"/>
      <c r="F182" s="229" t="s">
        <v>314</v>
      </c>
      <c r="G182" s="44"/>
      <c r="H182" s="44"/>
      <c r="I182" s="225"/>
      <c r="J182" s="44"/>
      <c r="K182" s="44"/>
      <c r="L182" s="48"/>
      <c r="M182" s="226"/>
      <c r="N182" s="227"/>
      <c r="O182" s="88"/>
      <c r="P182" s="88"/>
      <c r="Q182" s="88"/>
      <c r="R182" s="88"/>
      <c r="S182" s="88"/>
      <c r="T182" s="89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T182" s="20" t="s">
        <v>144</v>
      </c>
      <c r="AU182" s="20" t="s">
        <v>92</v>
      </c>
    </row>
    <row r="183" s="13" customFormat="1">
      <c r="A183" s="13"/>
      <c r="B183" s="230"/>
      <c r="C183" s="231"/>
      <c r="D183" s="223" t="s">
        <v>146</v>
      </c>
      <c r="E183" s="232" t="s">
        <v>42</v>
      </c>
      <c r="F183" s="233" t="s">
        <v>753</v>
      </c>
      <c r="G183" s="231"/>
      <c r="H183" s="232" t="s">
        <v>42</v>
      </c>
      <c r="I183" s="234"/>
      <c r="J183" s="231"/>
      <c r="K183" s="231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146</v>
      </c>
      <c r="AU183" s="239" t="s">
        <v>92</v>
      </c>
      <c r="AV183" s="13" t="s">
        <v>89</v>
      </c>
      <c r="AW183" s="13" t="s">
        <v>40</v>
      </c>
      <c r="AX183" s="13" t="s">
        <v>81</v>
      </c>
      <c r="AY183" s="239" t="s">
        <v>132</v>
      </c>
    </row>
    <row r="184" s="14" customFormat="1">
      <c r="A184" s="14"/>
      <c r="B184" s="240"/>
      <c r="C184" s="241"/>
      <c r="D184" s="223" t="s">
        <v>146</v>
      </c>
      <c r="E184" s="242" t="s">
        <v>42</v>
      </c>
      <c r="F184" s="243" t="s">
        <v>317</v>
      </c>
      <c r="G184" s="241"/>
      <c r="H184" s="244">
        <v>25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146</v>
      </c>
      <c r="AU184" s="250" t="s">
        <v>92</v>
      </c>
      <c r="AV184" s="14" t="s">
        <v>92</v>
      </c>
      <c r="AW184" s="14" t="s">
        <v>40</v>
      </c>
      <c r="AX184" s="14" t="s">
        <v>81</v>
      </c>
      <c r="AY184" s="250" t="s">
        <v>132</v>
      </c>
    </row>
    <row r="185" s="15" customFormat="1">
      <c r="A185" s="15"/>
      <c r="B185" s="251"/>
      <c r="C185" s="252"/>
      <c r="D185" s="223" t="s">
        <v>146</v>
      </c>
      <c r="E185" s="253" t="s">
        <v>42</v>
      </c>
      <c r="F185" s="254" t="s">
        <v>168</v>
      </c>
      <c r="G185" s="252"/>
      <c r="H185" s="255">
        <v>25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1" t="s">
        <v>146</v>
      </c>
      <c r="AU185" s="261" t="s">
        <v>92</v>
      </c>
      <c r="AV185" s="15" t="s">
        <v>140</v>
      </c>
      <c r="AW185" s="15" t="s">
        <v>4</v>
      </c>
      <c r="AX185" s="15" t="s">
        <v>89</v>
      </c>
      <c r="AY185" s="261" t="s">
        <v>132</v>
      </c>
    </row>
    <row r="186" s="2" customFormat="1" ht="16.5" customHeight="1">
      <c r="A186" s="42"/>
      <c r="B186" s="43"/>
      <c r="C186" s="210" t="s">
        <v>230</v>
      </c>
      <c r="D186" s="210" t="s">
        <v>135</v>
      </c>
      <c r="E186" s="211" t="s">
        <v>318</v>
      </c>
      <c r="F186" s="212" t="s">
        <v>319</v>
      </c>
      <c r="G186" s="213" t="s">
        <v>189</v>
      </c>
      <c r="H186" s="214">
        <v>1941</v>
      </c>
      <c r="I186" s="215"/>
      <c r="J186" s="216">
        <f>ROUND(I186*H186,2)</f>
        <v>0</v>
      </c>
      <c r="K186" s="212" t="s">
        <v>139</v>
      </c>
      <c r="L186" s="48"/>
      <c r="M186" s="217" t="s">
        <v>42</v>
      </c>
      <c r="N186" s="218" t="s">
        <v>52</v>
      </c>
      <c r="O186" s="88"/>
      <c r="P186" s="219">
        <f>O186*H186</f>
        <v>0</v>
      </c>
      <c r="Q186" s="219">
        <v>0</v>
      </c>
      <c r="R186" s="219">
        <f>Q186*H186</f>
        <v>0</v>
      </c>
      <c r="S186" s="219">
        <v>0.01</v>
      </c>
      <c r="T186" s="220">
        <f>S186*H186</f>
        <v>19.41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1" t="s">
        <v>140</v>
      </c>
      <c r="AT186" s="221" t="s">
        <v>135</v>
      </c>
      <c r="AU186" s="221" t="s">
        <v>92</v>
      </c>
      <c r="AY186" s="20" t="s">
        <v>132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20" t="s">
        <v>89</v>
      </c>
      <c r="BK186" s="222">
        <f>ROUND(I186*H186,2)</f>
        <v>0</v>
      </c>
      <c r="BL186" s="20" t="s">
        <v>140</v>
      </c>
      <c r="BM186" s="221" t="s">
        <v>320</v>
      </c>
    </row>
    <row r="187" s="2" customFormat="1">
      <c r="A187" s="42"/>
      <c r="B187" s="43"/>
      <c r="C187" s="44"/>
      <c r="D187" s="223" t="s">
        <v>142</v>
      </c>
      <c r="E187" s="44"/>
      <c r="F187" s="224" t="s">
        <v>321</v>
      </c>
      <c r="G187" s="44"/>
      <c r="H187" s="44"/>
      <c r="I187" s="225"/>
      <c r="J187" s="44"/>
      <c r="K187" s="44"/>
      <c r="L187" s="48"/>
      <c r="M187" s="226"/>
      <c r="N187" s="227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142</v>
      </c>
      <c r="AU187" s="20" t="s">
        <v>92</v>
      </c>
    </row>
    <row r="188" s="2" customFormat="1">
      <c r="A188" s="42"/>
      <c r="B188" s="43"/>
      <c r="C188" s="44"/>
      <c r="D188" s="228" t="s">
        <v>144</v>
      </c>
      <c r="E188" s="44"/>
      <c r="F188" s="229" t="s">
        <v>322</v>
      </c>
      <c r="G188" s="44"/>
      <c r="H188" s="44"/>
      <c r="I188" s="225"/>
      <c r="J188" s="44"/>
      <c r="K188" s="44"/>
      <c r="L188" s="48"/>
      <c r="M188" s="226"/>
      <c r="N188" s="227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0" t="s">
        <v>144</v>
      </c>
      <c r="AU188" s="20" t="s">
        <v>92</v>
      </c>
    </row>
    <row r="189" s="13" customFormat="1">
      <c r="A189" s="13"/>
      <c r="B189" s="230"/>
      <c r="C189" s="231"/>
      <c r="D189" s="223" t="s">
        <v>146</v>
      </c>
      <c r="E189" s="232" t="s">
        <v>42</v>
      </c>
      <c r="F189" s="233" t="s">
        <v>323</v>
      </c>
      <c r="G189" s="231"/>
      <c r="H189" s="232" t="s">
        <v>42</v>
      </c>
      <c r="I189" s="234"/>
      <c r="J189" s="231"/>
      <c r="K189" s="231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146</v>
      </c>
      <c r="AU189" s="239" t="s">
        <v>92</v>
      </c>
      <c r="AV189" s="13" t="s">
        <v>89</v>
      </c>
      <c r="AW189" s="13" t="s">
        <v>40</v>
      </c>
      <c r="AX189" s="13" t="s">
        <v>81</v>
      </c>
      <c r="AY189" s="239" t="s">
        <v>132</v>
      </c>
    </row>
    <row r="190" s="14" customFormat="1">
      <c r="A190" s="14"/>
      <c r="B190" s="240"/>
      <c r="C190" s="241"/>
      <c r="D190" s="223" t="s">
        <v>146</v>
      </c>
      <c r="E190" s="242" t="s">
        <v>42</v>
      </c>
      <c r="F190" s="243" t="s">
        <v>913</v>
      </c>
      <c r="G190" s="241"/>
      <c r="H190" s="244">
        <v>1941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146</v>
      </c>
      <c r="AU190" s="250" t="s">
        <v>92</v>
      </c>
      <c r="AV190" s="14" t="s">
        <v>92</v>
      </c>
      <c r="AW190" s="14" t="s">
        <v>40</v>
      </c>
      <c r="AX190" s="14" t="s">
        <v>89</v>
      </c>
      <c r="AY190" s="250" t="s">
        <v>132</v>
      </c>
    </row>
    <row r="191" s="2" customFormat="1" ht="24.15" customHeight="1">
      <c r="A191" s="42"/>
      <c r="B191" s="43"/>
      <c r="C191" s="210" t="s">
        <v>241</v>
      </c>
      <c r="D191" s="210" t="s">
        <v>135</v>
      </c>
      <c r="E191" s="211" t="s">
        <v>326</v>
      </c>
      <c r="F191" s="212" t="s">
        <v>327</v>
      </c>
      <c r="G191" s="213" t="s">
        <v>189</v>
      </c>
      <c r="H191" s="214">
        <v>1941</v>
      </c>
      <c r="I191" s="215"/>
      <c r="J191" s="216">
        <f>ROUND(I191*H191,2)</f>
        <v>0</v>
      </c>
      <c r="K191" s="212" t="s">
        <v>139</v>
      </c>
      <c r="L191" s="48"/>
      <c r="M191" s="217" t="s">
        <v>42</v>
      </c>
      <c r="N191" s="218" t="s">
        <v>52</v>
      </c>
      <c r="O191" s="88"/>
      <c r="P191" s="219">
        <f>O191*H191</f>
        <v>0</v>
      </c>
      <c r="Q191" s="219">
        <v>0</v>
      </c>
      <c r="R191" s="219">
        <f>Q191*H191</f>
        <v>0</v>
      </c>
      <c r="S191" s="219">
        <v>0.02</v>
      </c>
      <c r="T191" s="220">
        <f>S191*H191</f>
        <v>38.82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1" t="s">
        <v>140</v>
      </c>
      <c r="AT191" s="221" t="s">
        <v>135</v>
      </c>
      <c r="AU191" s="221" t="s">
        <v>92</v>
      </c>
      <c r="AY191" s="20" t="s">
        <v>132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20" t="s">
        <v>89</v>
      </c>
      <c r="BK191" s="222">
        <f>ROUND(I191*H191,2)</f>
        <v>0</v>
      </c>
      <c r="BL191" s="20" t="s">
        <v>140</v>
      </c>
      <c r="BM191" s="221" t="s">
        <v>328</v>
      </c>
    </row>
    <row r="192" s="2" customFormat="1">
      <c r="A192" s="42"/>
      <c r="B192" s="43"/>
      <c r="C192" s="44"/>
      <c r="D192" s="223" t="s">
        <v>142</v>
      </c>
      <c r="E192" s="44"/>
      <c r="F192" s="224" t="s">
        <v>329</v>
      </c>
      <c r="G192" s="44"/>
      <c r="H192" s="44"/>
      <c r="I192" s="225"/>
      <c r="J192" s="44"/>
      <c r="K192" s="44"/>
      <c r="L192" s="48"/>
      <c r="M192" s="226"/>
      <c r="N192" s="227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0" t="s">
        <v>142</v>
      </c>
      <c r="AU192" s="20" t="s">
        <v>92</v>
      </c>
    </row>
    <row r="193" s="2" customFormat="1">
      <c r="A193" s="42"/>
      <c r="B193" s="43"/>
      <c r="C193" s="44"/>
      <c r="D193" s="228" t="s">
        <v>144</v>
      </c>
      <c r="E193" s="44"/>
      <c r="F193" s="229" t="s">
        <v>330</v>
      </c>
      <c r="G193" s="44"/>
      <c r="H193" s="44"/>
      <c r="I193" s="225"/>
      <c r="J193" s="44"/>
      <c r="K193" s="44"/>
      <c r="L193" s="48"/>
      <c r="M193" s="226"/>
      <c r="N193" s="227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144</v>
      </c>
      <c r="AU193" s="20" t="s">
        <v>92</v>
      </c>
    </row>
    <row r="194" s="13" customFormat="1">
      <c r="A194" s="13"/>
      <c r="B194" s="230"/>
      <c r="C194" s="231"/>
      <c r="D194" s="223" t="s">
        <v>146</v>
      </c>
      <c r="E194" s="232" t="s">
        <v>42</v>
      </c>
      <c r="F194" s="233" t="s">
        <v>323</v>
      </c>
      <c r="G194" s="231"/>
      <c r="H194" s="232" t="s">
        <v>42</v>
      </c>
      <c r="I194" s="234"/>
      <c r="J194" s="231"/>
      <c r="K194" s="231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146</v>
      </c>
      <c r="AU194" s="239" t="s">
        <v>92</v>
      </c>
      <c r="AV194" s="13" t="s">
        <v>89</v>
      </c>
      <c r="AW194" s="13" t="s">
        <v>40</v>
      </c>
      <c r="AX194" s="13" t="s">
        <v>81</v>
      </c>
      <c r="AY194" s="239" t="s">
        <v>132</v>
      </c>
    </row>
    <row r="195" s="14" customFormat="1">
      <c r="A195" s="14"/>
      <c r="B195" s="240"/>
      <c r="C195" s="241"/>
      <c r="D195" s="223" t="s">
        <v>146</v>
      </c>
      <c r="E195" s="242" t="s">
        <v>42</v>
      </c>
      <c r="F195" s="243" t="s">
        <v>913</v>
      </c>
      <c r="G195" s="241"/>
      <c r="H195" s="244">
        <v>1941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146</v>
      </c>
      <c r="AU195" s="250" t="s">
        <v>92</v>
      </c>
      <c r="AV195" s="14" t="s">
        <v>92</v>
      </c>
      <c r="AW195" s="14" t="s">
        <v>40</v>
      </c>
      <c r="AX195" s="14" t="s">
        <v>81</v>
      </c>
      <c r="AY195" s="250" t="s">
        <v>132</v>
      </c>
    </row>
    <row r="196" s="15" customFormat="1">
      <c r="A196" s="15"/>
      <c r="B196" s="251"/>
      <c r="C196" s="252"/>
      <c r="D196" s="223" t="s">
        <v>146</v>
      </c>
      <c r="E196" s="253" t="s">
        <v>42</v>
      </c>
      <c r="F196" s="254" t="s">
        <v>168</v>
      </c>
      <c r="G196" s="252"/>
      <c r="H196" s="255">
        <v>1941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1" t="s">
        <v>146</v>
      </c>
      <c r="AU196" s="261" t="s">
        <v>92</v>
      </c>
      <c r="AV196" s="15" t="s">
        <v>140</v>
      </c>
      <c r="AW196" s="15" t="s">
        <v>40</v>
      </c>
      <c r="AX196" s="15" t="s">
        <v>89</v>
      </c>
      <c r="AY196" s="261" t="s">
        <v>132</v>
      </c>
    </row>
    <row r="197" s="2" customFormat="1" ht="33" customHeight="1">
      <c r="A197" s="42"/>
      <c r="B197" s="43"/>
      <c r="C197" s="210" t="s">
        <v>246</v>
      </c>
      <c r="D197" s="210" t="s">
        <v>135</v>
      </c>
      <c r="E197" s="211" t="s">
        <v>332</v>
      </c>
      <c r="F197" s="212" t="s">
        <v>333</v>
      </c>
      <c r="G197" s="213" t="s">
        <v>181</v>
      </c>
      <c r="H197" s="214">
        <v>0.0070000000000000001</v>
      </c>
      <c r="I197" s="215"/>
      <c r="J197" s="216">
        <f>ROUND(I197*H197,2)</f>
        <v>0</v>
      </c>
      <c r="K197" s="212" t="s">
        <v>139</v>
      </c>
      <c r="L197" s="48"/>
      <c r="M197" s="217" t="s">
        <v>42</v>
      </c>
      <c r="N197" s="218" t="s">
        <v>52</v>
      </c>
      <c r="O197" s="88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1" t="s">
        <v>140</v>
      </c>
      <c r="AT197" s="221" t="s">
        <v>135</v>
      </c>
      <c r="AU197" s="221" t="s">
        <v>92</v>
      </c>
      <c r="AY197" s="20" t="s">
        <v>132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20" t="s">
        <v>89</v>
      </c>
      <c r="BK197" s="222">
        <f>ROUND(I197*H197,2)</f>
        <v>0</v>
      </c>
      <c r="BL197" s="20" t="s">
        <v>140</v>
      </c>
      <c r="BM197" s="221" t="s">
        <v>334</v>
      </c>
    </row>
    <row r="198" s="2" customFormat="1">
      <c r="A198" s="42"/>
      <c r="B198" s="43"/>
      <c r="C198" s="44"/>
      <c r="D198" s="223" t="s">
        <v>142</v>
      </c>
      <c r="E198" s="44"/>
      <c r="F198" s="224" t="s">
        <v>335</v>
      </c>
      <c r="G198" s="44"/>
      <c r="H198" s="44"/>
      <c r="I198" s="225"/>
      <c r="J198" s="44"/>
      <c r="K198" s="44"/>
      <c r="L198" s="48"/>
      <c r="M198" s="226"/>
      <c r="N198" s="227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0" t="s">
        <v>142</v>
      </c>
      <c r="AU198" s="20" t="s">
        <v>92</v>
      </c>
    </row>
    <row r="199" s="2" customFormat="1">
      <c r="A199" s="42"/>
      <c r="B199" s="43"/>
      <c r="C199" s="44"/>
      <c r="D199" s="228" t="s">
        <v>144</v>
      </c>
      <c r="E199" s="44"/>
      <c r="F199" s="229" t="s">
        <v>336</v>
      </c>
      <c r="G199" s="44"/>
      <c r="H199" s="44"/>
      <c r="I199" s="225"/>
      <c r="J199" s="44"/>
      <c r="K199" s="44"/>
      <c r="L199" s="48"/>
      <c r="M199" s="226"/>
      <c r="N199" s="227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144</v>
      </c>
      <c r="AU199" s="20" t="s">
        <v>92</v>
      </c>
    </row>
    <row r="200" s="12" customFormat="1" ht="22.8" customHeight="1">
      <c r="A200" s="12"/>
      <c r="B200" s="194"/>
      <c r="C200" s="195"/>
      <c r="D200" s="196" t="s">
        <v>80</v>
      </c>
      <c r="E200" s="208" t="s">
        <v>468</v>
      </c>
      <c r="F200" s="208" t="s">
        <v>469</v>
      </c>
      <c r="G200" s="195"/>
      <c r="H200" s="195"/>
      <c r="I200" s="198"/>
      <c r="J200" s="209">
        <f>BK200</f>
        <v>0</v>
      </c>
      <c r="K200" s="195"/>
      <c r="L200" s="200"/>
      <c r="M200" s="201"/>
      <c r="N200" s="202"/>
      <c r="O200" s="202"/>
      <c r="P200" s="203">
        <f>SUM(P201:P276)</f>
        <v>0</v>
      </c>
      <c r="Q200" s="202"/>
      <c r="R200" s="203">
        <f>SUM(R201:R276)</f>
        <v>18.368388549999999</v>
      </c>
      <c r="S200" s="202"/>
      <c r="T200" s="204">
        <f>SUM(T201:T276)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5" t="s">
        <v>89</v>
      </c>
      <c r="AT200" s="206" t="s">
        <v>80</v>
      </c>
      <c r="AU200" s="206" t="s">
        <v>89</v>
      </c>
      <c r="AY200" s="205" t="s">
        <v>132</v>
      </c>
      <c r="BK200" s="207">
        <f>SUM(BK201:BK276)</f>
        <v>0</v>
      </c>
    </row>
    <row r="201" s="2" customFormat="1" ht="24.15" customHeight="1">
      <c r="A201" s="42"/>
      <c r="B201" s="43"/>
      <c r="C201" s="210" t="s">
        <v>253</v>
      </c>
      <c r="D201" s="210" t="s">
        <v>135</v>
      </c>
      <c r="E201" s="211" t="s">
        <v>471</v>
      </c>
      <c r="F201" s="212" t="s">
        <v>472</v>
      </c>
      <c r="G201" s="213" t="s">
        <v>457</v>
      </c>
      <c r="H201" s="214">
        <v>6</v>
      </c>
      <c r="I201" s="215"/>
      <c r="J201" s="216">
        <f>ROUND(I201*H201,2)</f>
        <v>0</v>
      </c>
      <c r="K201" s="212" t="s">
        <v>139</v>
      </c>
      <c r="L201" s="48"/>
      <c r="M201" s="217" t="s">
        <v>42</v>
      </c>
      <c r="N201" s="218" t="s">
        <v>52</v>
      </c>
      <c r="O201" s="88"/>
      <c r="P201" s="219">
        <f>O201*H201</f>
        <v>0</v>
      </c>
      <c r="Q201" s="219">
        <v>0.087419999999999998</v>
      </c>
      <c r="R201" s="219">
        <f>Q201*H201</f>
        <v>0.52451999999999999</v>
      </c>
      <c r="S201" s="219">
        <v>0</v>
      </c>
      <c r="T201" s="220">
        <f>S201*H201</f>
        <v>0</v>
      </c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R201" s="221" t="s">
        <v>140</v>
      </c>
      <c r="AT201" s="221" t="s">
        <v>135</v>
      </c>
      <c r="AU201" s="221" t="s">
        <v>92</v>
      </c>
      <c r="AY201" s="20" t="s">
        <v>132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20" t="s">
        <v>89</v>
      </c>
      <c r="BK201" s="222">
        <f>ROUND(I201*H201,2)</f>
        <v>0</v>
      </c>
      <c r="BL201" s="20" t="s">
        <v>140</v>
      </c>
      <c r="BM201" s="221" t="s">
        <v>473</v>
      </c>
    </row>
    <row r="202" s="2" customFormat="1">
      <c r="A202" s="42"/>
      <c r="B202" s="43"/>
      <c r="C202" s="44"/>
      <c r="D202" s="223" t="s">
        <v>142</v>
      </c>
      <c r="E202" s="44"/>
      <c r="F202" s="224" t="s">
        <v>474</v>
      </c>
      <c r="G202" s="44"/>
      <c r="H202" s="44"/>
      <c r="I202" s="225"/>
      <c r="J202" s="44"/>
      <c r="K202" s="44"/>
      <c r="L202" s="48"/>
      <c r="M202" s="226"/>
      <c r="N202" s="227"/>
      <c r="O202" s="88"/>
      <c r="P202" s="88"/>
      <c r="Q202" s="88"/>
      <c r="R202" s="88"/>
      <c r="S202" s="88"/>
      <c r="T202" s="89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T202" s="20" t="s">
        <v>142</v>
      </c>
      <c r="AU202" s="20" t="s">
        <v>92</v>
      </c>
    </row>
    <row r="203" s="2" customFormat="1">
      <c r="A203" s="42"/>
      <c r="B203" s="43"/>
      <c r="C203" s="44"/>
      <c r="D203" s="228" t="s">
        <v>144</v>
      </c>
      <c r="E203" s="44"/>
      <c r="F203" s="229" t="s">
        <v>475</v>
      </c>
      <c r="G203" s="44"/>
      <c r="H203" s="44"/>
      <c r="I203" s="225"/>
      <c r="J203" s="44"/>
      <c r="K203" s="44"/>
      <c r="L203" s="48"/>
      <c r="M203" s="226"/>
      <c r="N203" s="227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144</v>
      </c>
      <c r="AU203" s="20" t="s">
        <v>92</v>
      </c>
    </row>
    <row r="204" s="13" customFormat="1">
      <c r="A204" s="13"/>
      <c r="B204" s="230"/>
      <c r="C204" s="231"/>
      <c r="D204" s="223" t="s">
        <v>146</v>
      </c>
      <c r="E204" s="232" t="s">
        <v>42</v>
      </c>
      <c r="F204" s="233" t="s">
        <v>892</v>
      </c>
      <c r="G204" s="231"/>
      <c r="H204" s="232" t="s">
        <v>42</v>
      </c>
      <c r="I204" s="234"/>
      <c r="J204" s="231"/>
      <c r="K204" s="231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146</v>
      </c>
      <c r="AU204" s="239" t="s">
        <v>92</v>
      </c>
      <c r="AV204" s="13" t="s">
        <v>89</v>
      </c>
      <c r="AW204" s="13" t="s">
        <v>40</v>
      </c>
      <c r="AX204" s="13" t="s">
        <v>81</v>
      </c>
      <c r="AY204" s="239" t="s">
        <v>132</v>
      </c>
    </row>
    <row r="205" s="14" customFormat="1">
      <c r="A205" s="14"/>
      <c r="B205" s="240"/>
      <c r="C205" s="241"/>
      <c r="D205" s="223" t="s">
        <v>146</v>
      </c>
      <c r="E205" s="242" t="s">
        <v>42</v>
      </c>
      <c r="F205" s="243" t="s">
        <v>178</v>
      </c>
      <c r="G205" s="241"/>
      <c r="H205" s="244">
        <v>6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146</v>
      </c>
      <c r="AU205" s="250" t="s">
        <v>92</v>
      </c>
      <c r="AV205" s="14" t="s">
        <v>92</v>
      </c>
      <c r="AW205" s="14" t="s">
        <v>40</v>
      </c>
      <c r="AX205" s="14" t="s">
        <v>89</v>
      </c>
      <c r="AY205" s="250" t="s">
        <v>132</v>
      </c>
    </row>
    <row r="206" s="2" customFormat="1" ht="24.15" customHeight="1">
      <c r="A206" s="42"/>
      <c r="B206" s="43"/>
      <c r="C206" s="210" t="s">
        <v>258</v>
      </c>
      <c r="D206" s="210" t="s">
        <v>135</v>
      </c>
      <c r="E206" s="211" t="s">
        <v>477</v>
      </c>
      <c r="F206" s="212" t="s">
        <v>478</v>
      </c>
      <c r="G206" s="213" t="s">
        <v>457</v>
      </c>
      <c r="H206" s="214">
        <v>6</v>
      </c>
      <c r="I206" s="215"/>
      <c r="J206" s="216">
        <f>ROUND(I206*H206,2)</f>
        <v>0</v>
      </c>
      <c r="K206" s="212" t="s">
        <v>139</v>
      </c>
      <c r="L206" s="48"/>
      <c r="M206" s="217" t="s">
        <v>42</v>
      </c>
      <c r="N206" s="218" t="s">
        <v>52</v>
      </c>
      <c r="O206" s="88"/>
      <c r="P206" s="219">
        <f>O206*H206</f>
        <v>0</v>
      </c>
      <c r="Q206" s="219">
        <v>0.02972</v>
      </c>
      <c r="R206" s="219">
        <f>Q206*H206</f>
        <v>0.17832000000000001</v>
      </c>
      <c r="S206" s="219">
        <v>0</v>
      </c>
      <c r="T206" s="220">
        <f>S206*H206</f>
        <v>0</v>
      </c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R206" s="221" t="s">
        <v>140</v>
      </c>
      <c r="AT206" s="221" t="s">
        <v>135</v>
      </c>
      <c r="AU206" s="221" t="s">
        <v>92</v>
      </c>
      <c r="AY206" s="20" t="s">
        <v>132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20" t="s">
        <v>89</v>
      </c>
      <c r="BK206" s="222">
        <f>ROUND(I206*H206,2)</f>
        <v>0</v>
      </c>
      <c r="BL206" s="20" t="s">
        <v>140</v>
      </c>
      <c r="BM206" s="221" t="s">
        <v>479</v>
      </c>
    </row>
    <row r="207" s="2" customFormat="1">
      <c r="A207" s="42"/>
      <c r="B207" s="43"/>
      <c r="C207" s="44"/>
      <c r="D207" s="223" t="s">
        <v>142</v>
      </c>
      <c r="E207" s="44"/>
      <c r="F207" s="224" t="s">
        <v>480</v>
      </c>
      <c r="G207" s="44"/>
      <c r="H207" s="44"/>
      <c r="I207" s="225"/>
      <c r="J207" s="44"/>
      <c r="K207" s="44"/>
      <c r="L207" s="48"/>
      <c r="M207" s="226"/>
      <c r="N207" s="227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0" t="s">
        <v>142</v>
      </c>
      <c r="AU207" s="20" t="s">
        <v>92</v>
      </c>
    </row>
    <row r="208" s="2" customFormat="1">
      <c r="A208" s="42"/>
      <c r="B208" s="43"/>
      <c r="C208" s="44"/>
      <c r="D208" s="228" t="s">
        <v>144</v>
      </c>
      <c r="E208" s="44"/>
      <c r="F208" s="229" t="s">
        <v>481</v>
      </c>
      <c r="G208" s="44"/>
      <c r="H208" s="44"/>
      <c r="I208" s="225"/>
      <c r="J208" s="44"/>
      <c r="K208" s="44"/>
      <c r="L208" s="48"/>
      <c r="M208" s="226"/>
      <c r="N208" s="227"/>
      <c r="O208" s="88"/>
      <c r="P208" s="88"/>
      <c r="Q208" s="88"/>
      <c r="R208" s="88"/>
      <c r="S208" s="88"/>
      <c r="T208" s="89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T208" s="20" t="s">
        <v>144</v>
      </c>
      <c r="AU208" s="20" t="s">
        <v>92</v>
      </c>
    </row>
    <row r="209" s="13" customFormat="1">
      <c r="A209" s="13"/>
      <c r="B209" s="230"/>
      <c r="C209" s="231"/>
      <c r="D209" s="223" t="s">
        <v>146</v>
      </c>
      <c r="E209" s="232" t="s">
        <v>42</v>
      </c>
      <c r="F209" s="233" t="s">
        <v>892</v>
      </c>
      <c r="G209" s="231"/>
      <c r="H209" s="232" t="s">
        <v>42</v>
      </c>
      <c r="I209" s="234"/>
      <c r="J209" s="231"/>
      <c r="K209" s="231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146</v>
      </c>
      <c r="AU209" s="239" t="s">
        <v>92</v>
      </c>
      <c r="AV209" s="13" t="s">
        <v>89</v>
      </c>
      <c r="AW209" s="13" t="s">
        <v>40</v>
      </c>
      <c r="AX209" s="13" t="s">
        <v>81</v>
      </c>
      <c r="AY209" s="239" t="s">
        <v>132</v>
      </c>
    </row>
    <row r="210" s="14" customFormat="1">
      <c r="A210" s="14"/>
      <c r="B210" s="240"/>
      <c r="C210" s="241"/>
      <c r="D210" s="223" t="s">
        <v>146</v>
      </c>
      <c r="E210" s="242" t="s">
        <v>42</v>
      </c>
      <c r="F210" s="243" t="s">
        <v>178</v>
      </c>
      <c r="G210" s="241"/>
      <c r="H210" s="244">
        <v>6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146</v>
      </c>
      <c r="AU210" s="250" t="s">
        <v>92</v>
      </c>
      <c r="AV210" s="14" t="s">
        <v>92</v>
      </c>
      <c r="AW210" s="14" t="s">
        <v>40</v>
      </c>
      <c r="AX210" s="14" t="s">
        <v>81</v>
      </c>
      <c r="AY210" s="250" t="s">
        <v>132</v>
      </c>
    </row>
    <row r="211" s="2" customFormat="1" ht="24.15" customHeight="1">
      <c r="A211" s="42"/>
      <c r="B211" s="43"/>
      <c r="C211" s="210" t="s">
        <v>268</v>
      </c>
      <c r="D211" s="210" t="s">
        <v>135</v>
      </c>
      <c r="E211" s="211" t="s">
        <v>483</v>
      </c>
      <c r="F211" s="212" t="s">
        <v>484</v>
      </c>
      <c r="G211" s="213" t="s">
        <v>457</v>
      </c>
      <c r="H211" s="214">
        <v>6</v>
      </c>
      <c r="I211" s="215"/>
      <c r="J211" s="216">
        <f>ROUND(I211*H211,2)</f>
        <v>0</v>
      </c>
      <c r="K211" s="212" t="s">
        <v>139</v>
      </c>
      <c r="L211" s="48"/>
      <c r="M211" s="217" t="s">
        <v>42</v>
      </c>
      <c r="N211" s="218" t="s">
        <v>52</v>
      </c>
      <c r="O211" s="88"/>
      <c r="P211" s="219">
        <f>O211*H211</f>
        <v>0</v>
      </c>
      <c r="Q211" s="219">
        <v>0.02972</v>
      </c>
      <c r="R211" s="219">
        <f>Q211*H211</f>
        <v>0.17832000000000001</v>
      </c>
      <c r="S211" s="219">
        <v>0</v>
      </c>
      <c r="T211" s="220">
        <f>S211*H211</f>
        <v>0</v>
      </c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R211" s="221" t="s">
        <v>140</v>
      </c>
      <c r="AT211" s="221" t="s">
        <v>135</v>
      </c>
      <c r="AU211" s="221" t="s">
        <v>92</v>
      </c>
      <c r="AY211" s="20" t="s">
        <v>132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20" t="s">
        <v>89</v>
      </c>
      <c r="BK211" s="222">
        <f>ROUND(I211*H211,2)</f>
        <v>0</v>
      </c>
      <c r="BL211" s="20" t="s">
        <v>140</v>
      </c>
      <c r="BM211" s="221" t="s">
        <v>485</v>
      </c>
    </row>
    <row r="212" s="2" customFormat="1">
      <c r="A212" s="42"/>
      <c r="B212" s="43"/>
      <c r="C212" s="44"/>
      <c r="D212" s="223" t="s">
        <v>142</v>
      </c>
      <c r="E212" s="44"/>
      <c r="F212" s="224" t="s">
        <v>486</v>
      </c>
      <c r="G212" s="44"/>
      <c r="H212" s="44"/>
      <c r="I212" s="225"/>
      <c r="J212" s="44"/>
      <c r="K212" s="44"/>
      <c r="L212" s="48"/>
      <c r="M212" s="226"/>
      <c r="N212" s="227"/>
      <c r="O212" s="88"/>
      <c r="P212" s="88"/>
      <c r="Q212" s="88"/>
      <c r="R212" s="88"/>
      <c r="S212" s="88"/>
      <c r="T212" s="89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T212" s="20" t="s">
        <v>142</v>
      </c>
      <c r="AU212" s="20" t="s">
        <v>92</v>
      </c>
    </row>
    <row r="213" s="2" customFormat="1">
      <c r="A213" s="42"/>
      <c r="B213" s="43"/>
      <c r="C213" s="44"/>
      <c r="D213" s="228" t="s">
        <v>144</v>
      </c>
      <c r="E213" s="44"/>
      <c r="F213" s="229" t="s">
        <v>487</v>
      </c>
      <c r="G213" s="44"/>
      <c r="H213" s="44"/>
      <c r="I213" s="225"/>
      <c r="J213" s="44"/>
      <c r="K213" s="44"/>
      <c r="L213" s="48"/>
      <c r="M213" s="226"/>
      <c r="N213" s="227"/>
      <c r="O213" s="88"/>
      <c r="P213" s="88"/>
      <c r="Q213" s="88"/>
      <c r="R213" s="88"/>
      <c r="S213" s="88"/>
      <c r="T213" s="89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0" t="s">
        <v>144</v>
      </c>
      <c r="AU213" s="20" t="s">
        <v>92</v>
      </c>
    </row>
    <row r="214" s="13" customFormat="1">
      <c r="A214" s="13"/>
      <c r="B214" s="230"/>
      <c r="C214" s="231"/>
      <c r="D214" s="223" t="s">
        <v>146</v>
      </c>
      <c r="E214" s="232" t="s">
        <v>42</v>
      </c>
      <c r="F214" s="233" t="s">
        <v>914</v>
      </c>
      <c r="G214" s="231"/>
      <c r="H214" s="232" t="s">
        <v>42</v>
      </c>
      <c r="I214" s="234"/>
      <c r="J214" s="231"/>
      <c r="K214" s="231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146</v>
      </c>
      <c r="AU214" s="239" t="s">
        <v>92</v>
      </c>
      <c r="AV214" s="13" t="s">
        <v>89</v>
      </c>
      <c r="AW214" s="13" t="s">
        <v>40</v>
      </c>
      <c r="AX214" s="13" t="s">
        <v>81</v>
      </c>
      <c r="AY214" s="239" t="s">
        <v>132</v>
      </c>
    </row>
    <row r="215" s="14" customFormat="1">
      <c r="A215" s="14"/>
      <c r="B215" s="240"/>
      <c r="C215" s="241"/>
      <c r="D215" s="223" t="s">
        <v>146</v>
      </c>
      <c r="E215" s="242" t="s">
        <v>42</v>
      </c>
      <c r="F215" s="243" t="s">
        <v>178</v>
      </c>
      <c r="G215" s="241"/>
      <c r="H215" s="244">
        <v>6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146</v>
      </c>
      <c r="AU215" s="250" t="s">
        <v>92</v>
      </c>
      <c r="AV215" s="14" t="s">
        <v>92</v>
      </c>
      <c r="AW215" s="14" t="s">
        <v>40</v>
      </c>
      <c r="AX215" s="14" t="s">
        <v>81</v>
      </c>
      <c r="AY215" s="250" t="s">
        <v>132</v>
      </c>
    </row>
    <row r="216" s="2" customFormat="1" ht="24.15" customHeight="1">
      <c r="A216" s="42"/>
      <c r="B216" s="43"/>
      <c r="C216" s="210" t="s">
        <v>276</v>
      </c>
      <c r="D216" s="210" t="s">
        <v>135</v>
      </c>
      <c r="E216" s="211" t="s">
        <v>490</v>
      </c>
      <c r="F216" s="212" t="s">
        <v>491</v>
      </c>
      <c r="G216" s="213" t="s">
        <v>457</v>
      </c>
      <c r="H216" s="214">
        <v>6</v>
      </c>
      <c r="I216" s="215"/>
      <c r="J216" s="216">
        <f>ROUND(I216*H216,2)</f>
        <v>0</v>
      </c>
      <c r="K216" s="212" t="s">
        <v>139</v>
      </c>
      <c r="L216" s="48"/>
      <c r="M216" s="217" t="s">
        <v>42</v>
      </c>
      <c r="N216" s="218" t="s">
        <v>52</v>
      </c>
      <c r="O216" s="88"/>
      <c r="P216" s="219">
        <f>O216*H216</f>
        <v>0</v>
      </c>
      <c r="Q216" s="219">
        <v>0.02972</v>
      </c>
      <c r="R216" s="219">
        <f>Q216*H216</f>
        <v>0.17832000000000001</v>
      </c>
      <c r="S216" s="219">
        <v>0</v>
      </c>
      <c r="T216" s="220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21" t="s">
        <v>140</v>
      </c>
      <c r="AT216" s="221" t="s">
        <v>135</v>
      </c>
      <c r="AU216" s="221" t="s">
        <v>92</v>
      </c>
      <c r="AY216" s="20" t="s">
        <v>132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20" t="s">
        <v>89</v>
      </c>
      <c r="BK216" s="222">
        <f>ROUND(I216*H216,2)</f>
        <v>0</v>
      </c>
      <c r="BL216" s="20" t="s">
        <v>140</v>
      </c>
      <c r="BM216" s="221" t="s">
        <v>492</v>
      </c>
    </row>
    <row r="217" s="2" customFormat="1">
      <c r="A217" s="42"/>
      <c r="B217" s="43"/>
      <c r="C217" s="44"/>
      <c r="D217" s="223" t="s">
        <v>142</v>
      </c>
      <c r="E217" s="44"/>
      <c r="F217" s="224" t="s">
        <v>493</v>
      </c>
      <c r="G217" s="44"/>
      <c r="H217" s="44"/>
      <c r="I217" s="225"/>
      <c r="J217" s="44"/>
      <c r="K217" s="44"/>
      <c r="L217" s="48"/>
      <c r="M217" s="226"/>
      <c r="N217" s="227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0" t="s">
        <v>142</v>
      </c>
      <c r="AU217" s="20" t="s">
        <v>92</v>
      </c>
    </row>
    <row r="218" s="2" customFormat="1">
      <c r="A218" s="42"/>
      <c r="B218" s="43"/>
      <c r="C218" s="44"/>
      <c r="D218" s="228" t="s">
        <v>144</v>
      </c>
      <c r="E218" s="44"/>
      <c r="F218" s="229" t="s">
        <v>494</v>
      </c>
      <c r="G218" s="44"/>
      <c r="H218" s="44"/>
      <c r="I218" s="225"/>
      <c r="J218" s="44"/>
      <c r="K218" s="44"/>
      <c r="L218" s="48"/>
      <c r="M218" s="226"/>
      <c r="N218" s="227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144</v>
      </c>
      <c r="AU218" s="20" t="s">
        <v>92</v>
      </c>
    </row>
    <row r="219" s="13" customFormat="1">
      <c r="A219" s="13"/>
      <c r="B219" s="230"/>
      <c r="C219" s="231"/>
      <c r="D219" s="223" t="s">
        <v>146</v>
      </c>
      <c r="E219" s="232" t="s">
        <v>42</v>
      </c>
      <c r="F219" s="233" t="s">
        <v>892</v>
      </c>
      <c r="G219" s="231"/>
      <c r="H219" s="232" t="s">
        <v>42</v>
      </c>
      <c r="I219" s="234"/>
      <c r="J219" s="231"/>
      <c r="K219" s="231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146</v>
      </c>
      <c r="AU219" s="239" t="s">
        <v>92</v>
      </c>
      <c r="AV219" s="13" t="s">
        <v>89</v>
      </c>
      <c r="AW219" s="13" t="s">
        <v>40</v>
      </c>
      <c r="AX219" s="13" t="s">
        <v>81</v>
      </c>
      <c r="AY219" s="239" t="s">
        <v>132</v>
      </c>
    </row>
    <row r="220" s="14" customFormat="1">
      <c r="A220" s="14"/>
      <c r="B220" s="240"/>
      <c r="C220" s="241"/>
      <c r="D220" s="223" t="s">
        <v>146</v>
      </c>
      <c r="E220" s="242" t="s">
        <v>42</v>
      </c>
      <c r="F220" s="243" t="s">
        <v>178</v>
      </c>
      <c r="G220" s="241"/>
      <c r="H220" s="244">
        <v>6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146</v>
      </c>
      <c r="AU220" s="250" t="s">
        <v>92</v>
      </c>
      <c r="AV220" s="14" t="s">
        <v>92</v>
      </c>
      <c r="AW220" s="14" t="s">
        <v>40</v>
      </c>
      <c r="AX220" s="14" t="s">
        <v>81</v>
      </c>
      <c r="AY220" s="250" t="s">
        <v>132</v>
      </c>
    </row>
    <row r="221" s="2" customFormat="1" ht="24.15" customHeight="1">
      <c r="A221" s="42"/>
      <c r="B221" s="43"/>
      <c r="C221" s="210" t="s">
        <v>7</v>
      </c>
      <c r="D221" s="210" t="s">
        <v>135</v>
      </c>
      <c r="E221" s="211" t="s">
        <v>496</v>
      </c>
      <c r="F221" s="212" t="s">
        <v>497</v>
      </c>
      <c r="G221" s="213" t="s">
        <v>457</v>
      </c>
      <c r="H221" s="214">
        <v>6</v>
      </c>
      <c r="I221" s="215"/>
      <c r="J221" s="216">
        <f>ROUND(I221*H221,2)</f>
        <v>0</v>
      </c>
      <c r="K221" s="212" t="s">
        <v>139</v>
      </c>
      <c r="L221" s="48"/>
      <c r="M221" s="217" t="s">
        <v>42</v>
      </c>
      <c r="N221" s="218" t="s">
        <v>52</v>
      </c>
      <c r="O221" s="88"/>
      <c r="P221" s="219">
        <f>O221*H221</f>
        <v>0</v>
      </c>
      <c r="Q221" s="219">
        <v>0.12422</v>
      </c>
      <c r="R221" s="219">
        <f>Q221*H221</f>
        <v>0.74531999999999998</v>
      </c>
      <c r="S221" s="219">
        <v>0</v>
      </c>
      <c r="T221" s="220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21" t="s">
        <v>140</v>
      </c>
      <c r="AT221" s="221" t="s">
        <v>135</v>
      </c>
      <c r="AU221" s="221" t="s">
        <v>92</v>
      </c>
      <c r="AY221" s="20" t="s">
        <v>132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20" t="s">
        <v>89</v>
      </c>
      <c r="BK221" s="222">
        <f>ROUND(I221*H221,2)</f>
        <v>0</v>
      </c>
      <c r="BL221" s="20" t="s">
        <v>140</v>
      </c>
      <c r="BM221" s="221" t="s">
        <v>498</v>
      </c>
    </row>
    <row r="222" s="2" customFormat="1">
      <c r="A222" s="42"/>
      <c r="B222" s="43"/>
      <c r="C222" s="44"/>
      <c r="D222" s="223" t="s">
        <v>142</v>
      </c>
      <c r="E222" s="44"/>
      <c r="F222" s="224" t="s">
        <v>499</v>
      </c>
      <c r="G222" s="44"/>
      <c r="H222" s="44"/>
      <c r="I222" s="225"/>
      <c r="J222" s="44"/>
      <c r="K222" s="44"/>
      <c r="L222" s="48"/>
      <c r="M222" s="226"/>
      <c r="N222" s="227"/>
      <c r="O222" s="88"/>
      <c r="P222" s="88"/>
      <c r="Q222" s="88"/>
      <c r="R222" s="88"/>
      <c r="S222" s="88"/>
      <c r="T222" s="89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142</v>
      </c>
      <c r="AU222" s="20" t="s">
        <v>92</v>
      </c>
    </row>
    <row r="223" s="2" customFormat="1">
      <c r="A223" s="42"/>
      <c r="B223" s="43"/>
      <c r="C223" s="44"/>
      <c r="D223" s="228" t="s">
        <v>144</v>
      </c>
      <c r="E223" s="44"/>
      <c r="F223" s="229" t="s">
        <v>500</v>
      </c>
      <c r="G223" s="44"/>
      <c r="H223" s="44"/>
      <c r="I223" s="225"/>
      <c r="J223" s="44"/>
      <c r="K223" s="44"/>
      <c r="L223" s="48"/>
      <c r="M223" s="226"/>
      <c r="N223" s="227"/>
      <c r="O223" s="88"/>
      <c r="P223" s="88"/>
      <c r="Q223" s="88"/>
      <c r="R223" s="88"/>
      <c r="S223" s="88"/>
      <c r="T223" s="89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T223" s="20" t="s">
        <v>144</v>
      </c>
      <c r="AU223" s="20" t="s">
        <v>92</v>
      </c>
    </row>
    <row r="224" s="13" customFormat="1">
      <c r="A224" s="13"/>
      <c r="B224" s="230"/>
      <c r="C224" s="231"/>
      <c r="D224" s="223" t="s">
        <v>146</v>
      </c>
      <c r="E224" s="232" t="s">
        <v>42</v>
      </c>
      <c r="F224" s="233" t="s">
        <v>892</v>
      </c>
      <c r="G224" s="231"/>
      <c r="H224" s="232" t="s">
        <v>42</v>
      </c>
      <c r="I224" s="234"/>
      <c r="J224" s="231"/>
      <c r="K224" s="231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146</v>
      </c>
      <c r="AU224" s="239" t="s">
        <v>92</v>
      </c>
      <c r="AV224" s="13" t="s">
        <v>89</v>
      </c>
      <c r="AW224" s="13" t="s">
        <v>40</v>
      </c>
      <c r="AX224" s="13" t="s">
        <v>81</v>
      </c>
      <c r="AY224" s="239" t="s">
        <v>132</v>
      </c>
    </row>
    <row r="225" s="14" customFormat="1">
      <c r="A225" s="14"/>
      <c r="B225" s="240"/>
      <c r="C225" s="241"/>
      <c r="D225" s="223" t="s">
        <v>146</v>
      </c>
      <c r="E225" s="242" t="s">
        <v>42</v>
      </c>
      <c r="F225" s="243" t="s">
        <v>178</v>
      </c>
      <c r="G225" s="241"/>
      <c r="H225" s="244">
        <v>6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146</v>
      </c>
      <c r="AU225" s="250" t="s">
        <v>92</v>
      </c>
      <c r="AV225" s="14" t="s">
        <v>92</v>
      </c>
      <c r="AW225" s="14" t="s">
        <v>40</v>
      </c>
      <c r="AX225" s="14" t="s">
        <v>89</v>
      </c>
      <c r="AY225" s="250" t="s">
        <v>132</v>
      </c>
    </row>
    <row r="226" s="2" customFormat="1" ht="21.75" customHeight="1">
      <c r="A226" s="42"/>
      <c r="B226" s="43"/>
      <c r="C226" s="273" t="s">
        <v>292</v>
      </c>
      <c r="D226" s="273" t="s">
        <v>196</v>
      </c>
      <c r="E226" s="274" t="s">
        <v>502</v>
      </c>
      <c r="F226" s="275" t="s">
        <v>503</v>
      </c>
      <c r="G226" s="276" t="s">
        <v>457</v>
      </c>
      <c r="H226" s="277">
        <v>6</v>
      </c>
      <c r="I226" s="278"/>
      <c r="J226" s="279">
        <f>ROUND(I226*H226,2)</f>
        <v>0</v>
      </c>
      <c r="K226" s="275" t="s">
        <v>139</v>
      </c>
      <c r="L226" s="280"/>
      <c r="M226" s="281" t="s">
        <v>42</v>
      </c>
      <c r="N226" s="282" t="s">
        <v>52</v>
      </c>
      <c r="O226" s="88"/>
      <c r="P226" s="219">
        <f>O226*H226</f>
        <v>0</v>
      </c>
      <c r="Q226" s="219">
        <v>0.111</v>
      </c>
      <c r="R226" s="219">
        <f>Q226*H226</f>
        <v>0.66600000000000004</v>
      </c>
      <c r="S226" s="219">
        <v>0</v>
      </c>
      <c r="T226" s="220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21" t="s">
        <v>195</v>
      </c>
      <c r="AT226" s="221" t="s">
        <v>196</v>
      </c>
      <c r="AU226" s="221" t="s">
        <v>92</v>
      </c>
      <c r="AY226" s="20" t="s">
        <v>132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20" t="s">
        <v>89</v>
      </c>
      <c r="BK226" s="222">
        <f>ROUND(I226*H226,2)</f>
        <v>0</v>
      </c>
      <c r="BL226" s="20" t="s">
        <v>140</v>
      </c>
      <c r="BM226" s="221" t="s">
        <v>504</v>
      </c>
    </row>
    <row r="227" s="2" customFormat="1">
      <c r="A227" s="42"/>
      <c r="B227" s="43"/>
      <c r="C227" s="44"/>
      <c r="D227" s="223" t="s">
        <v>142</v>
      </c>
      <c r="E227" s="44"/>
      <c r="F227" s="224" t="s">
        <v>503</v>
      </c>
      <c r="G227" s="44"/>
      <c r="H227" s="44"/>
      <c r="I227" s="225"/>
      <c r="J227" s="44"/>
      <c r="K227" s="44"/>
      <c r="L227" s="48"/>
      <c r="M227" s="226"/>
      <c r="N227" s="227"/>
      <c r="O227" s="88"/>
      <c r="P227" s="88"/>
      <c r="Q227" s="88"/>
      <c r="R227" s="88"/>
      <c r="S227" s="88"/>
      <c r="T227" s="89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T227" s="20" t="s">
        <v>142</v>
      </c>
      <c r="AU227" s="20" t="s">
        <v>92</v>
      </c>
    </row>
    <row r="228" s="13" customFormat="1">
      <c r="A228" s="13"/>
      <c r="B228" s="230"/>
      <c r="C228" s="231"/>
      <c r="D228" s="223" t="s">
        <v>146</v>
      </c>
      <c r="E228" s="232" t="s">
        <v>42</v>
      </c>
      <c r="F228" s="233" t="s">
        <v>914</v>
      </c>
      <c r="G228" s="231"/>
      <c r="H228" s="232" t="s">
        <v>42</v>
      </c>
      <c r="I228" s="234"/>
      <c r="J228" s="231"/>
      <c r="K228" s="231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146</v>
      </c>
      <c r="AU228" s="239" t="s">
        <v>92</v>
      </c>
      <c r="AV228" s="13" t="s">
        <v>89</v>
      </c>
      <c r="AW228" s="13" t="s">
        <v>40</v>
      </c>
      <c r="AX228" s="13" t="s">
        <v>81</v>
      </c>
      <c r="AY228" s="239" t="s">
        <v>132</v>
      </c>
    </row>
    <row r="229" s="14" customFormat="1">
      <c r="A229" s="14"/>
      <c r="B229" s="240"/>
      <c r="C229" s="241"/>
      <c r="D229" s="223" t="s">
        <v>146</v>
      </c>
      <c r="E229" s="242" t="s">
        <v>42</v>
      </c>
      <c r="F229" s="243" t="s">
        <v>178</v>
      </c>
      <c r="G229" s="241"/>
      <c r="H229" s="244">
        <v>6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146</v>
      </c>
      <c r="AU229" s="250" t="s">
        <v>92</v>
      </c>
      <c r="AV229" s="14" t="s">
        <v>92</v>
      </c>
      <c r="AW229" s="14" t="s">
        <v>40</v>
      </c>
      <c r="AX229" s="14" t="s">
        <v>81</v>
      </c>
      <c r="AY229" s="250" t="s">
        <v>132</v>
      </c>
    </row>
    <row r="230" s="2" customFormat="1" ht="33" customHeight="1">
      <c r="A230" s="42"/>
      <c r="B230" s="43"/>
      <c r="C230" s="273" t="s">
        <v>300</v>
      </c>
      <c r="D230" s="273" t="s">
        <v>196</v>
      </c>
      <c r="E230" s="274" t="s">
        <v>506</v>
      </c>
      <c r="F230" s="275" t="s">
        <v>507</v>
      </c>
      <c r="G230" s="276" t="s">
        <v>457</v>
      </c>
      <c r="H230" s="277">
        <v>6</v>
      </c>
      <c r="I230" s="278"/>
      <c r="J230" s="279">
        <f>ROUND(I230*H230,2)</f>
        <v>0</v>
      </c>
      <c r="K230" s="275" t="s">
        <v>42</v>
      </c>
      <c r="L230" s="280"/>
      <c r="M230" s="281" t="s">
        <v>42</v>
      </c>
      <c r="N230" s="282" t="s">
        <v>52</v>
      </c>
      <c r="O230" s="88"/>
      <c r="P230" s="219">
        <f>O230*H230</f>
        <v>0</v>
      </c>
      <c r="Q230" s="219">
        <v>0.111</v>
      </c>
      <c r="R230" s="219">
        <f>Q230*H230</f>
        <v>0.66600000000000004</v>
      </c>
      <c r="S230" s="219">
        <v>0</v>
      </c>
      <c r="T230" s="220">
        <f>S230*H230</f>
        <v>0</v>
      </c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R230" s="221" t="s">
        <v>195</v>
      </c>
      <c r="AT230" s="221" t="s">
        <v>196</v>
      </c>
      <c r="AU230" s="221" t="s">
        <v>92</v>
      </c>
      <c r="AY230" s="20" t="s">
        <v>132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20" t="s">
        <v>89</v>
      </c>
      <c r="BK230" s="222">
        <f>ROUND(I230*H230,2)</f>
        <v>0</v>
      </c>
      <c r="BL230" s="20" t="s">
        <v>140</v>
      </c>
      <c r="BM230" s="221" t="s">
        <v>508</v>
      </c>
    </row>
    <row r="231" s="2" customFormat="1">
      <c r="A231" s="42"/>
      <c r="B231" s="43"/>
      <c r="C231" s="44"/>
      <c r="D231" s="223" t="s">
        <v>142</v>
      </c>
      <c r="E231" s="44"/>
      <c r="F231" s="224" t="s">
        <v>507</v>
      </c>
      <c r="G231" s="44"/>
      <c r="H231" s="44"/>
      <c r="I231" s="225"/>
      <c r="J231" s="44"/>
      <c r="K231" s="44"/>
      <c r="L231" s="48"/>
      <c r="M231" s="226"/>
      <c r="N231" s="227"/>
      <c r="O231" s="88"/>
      <c r="P231" s="88"/>
      <c r="Q231" s="88"/>
      <c r="R231" s="88"/>
      <c r="S231" s="88"/>
      <c r="T231" s="89"/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T231" s="20" t="s">
        <v>142</v>
      </c>
      <c r="AU231" s="20" t="s">
        <v>92</v>
      </c>
    </row>
    <row r="232" s="13" customFormat="1">
      <c r="A232" s="13"/>
      <c r="B232" s="230"/>
      <c r="C232" s="231"/>
      <c r="D232" s="223" t="s">
        <v>146</v>
      </c>
      <c r="E232" s="232" t="s">
        <v>42</v>
      </c>
      <c r="F232" s="233" t="s">
        <v>892</v>
      </c>
      <c r="G232" s="231"/>
      <c r="H232" s="232" t="s">
        <v>42</v>
      </c>
      <c r="I232" s="234"/>
      <c r="J232" s="231"/>
      <c r="K232" s="231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146</v>
      </c>
      <c r="AU232" s="239" t="s">
        <v>92</v>
      </c>
      <c r="AV232" s="13" t="s">
        <v>89</v>
      </c>
      <c r="AW232" s="13" t="s">
        <v>40</v>
      </c>
      <c r="AX232" s="13" t="s">
        <v>81</v>
      </c>
      <c r="AY232" s="239" t="s">
        <v>132</v>
      </c>
    </row>
    <row r="233" s="14" customFormat="1">
      <c r="A233" s="14"/>
      <c r="B233" s="240"/>
      <c r="C233" s="241"/>
      <c r="D233" s="223" t="s">
        <v>146</v>
      </c>
      <c r="E233" s="242" t="s">
        <v>42</v>
      </c>
      <c r="F233" s="243" t="s">
        <v>178</v>
      </c>
      <c r="G233" s="241"/>
      <c r="H233" s="244">
        <v>6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146</v>
      </c>
      <c r="AU233" s="250" t="s">
        <v>92</v>
      </c>
      <c r="AV233" s="14" t="s">
        <v>92</v>
      </c>
      <c r="AW233" s="14" t="s">
        <v>40</v>
      </c>
      <c r="AX233" s="14" t="s">
        <v>89</v>
      </c>
      <c r="AY233" s="250" t="s">
        <v>132</v>
      </c>
    </row>
    <row r="234" s="2" customFormat="1" ht="24.15" customHeight="1">
      <c r="A234" s="42"/>
      <c r="B234" s="43"/>
      <c r="C234" s="273" t="s">
        <v>308</v>
      </c>
      <c r="D234" s="273" t="s">
        <v>196</v>
      </c>
      <c r="E234" s="274" t="s">
        <v>510</v>
      </c>
      <c r="F234" s="275" t="s">
        <v>511</v>
      </c>
      <c r="G234" s="276" t="s">
        <v>457</v>
      </c>
      <c r="H234" s="277">
        <v>6</v>
      </c>
      <c r="I234" s="278"/>
      <c r="J234" s="279">
        <f>ROUND(I234*H234,2)</f>
        <v>0</v>
      </c>
      <c r="K234" s="275" t="s">
        <v>139</v>
      </c>
      <c r="L234" s="280"/>
      <c r="M234" s="281" t="s">
        <v>42</v>
      </c>
      <c r="N234" s="282" t="s">
        <v>52</v>
      </c>
      <c r="O234" s="88"/>
      <c r="P234" s="219">
        <f>O234*H234</f>
        <v>0</v>
      </c>
      <c r="Q234" s="219">
        <v>0.071999999999999995</v>
      </c>
      <c r="R234" s="219">
        <f>Q234*H234</f>
        <v>0.43199999999999994</v>
      </c>
      <c r="S234" s="219">
        <v>0</v>
      </c>
      <c r="T234" s="220">
        <f>S234*H234</f>
        <v>0</v>
      </c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R234" s="221" t="s">
        <v>195</v>
      </c>
      <c r="AT234" s="221" t="s">
        <v>196</v>
      </c>
      <c r="AU234" s="221" t="s">
        <v>92</v>
      </c>
      <c r="AY234" s="20" t="s">
        <v>132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20" t="s">
        <v>89</v>
      </c>
      <c r="BK234" s="222">
        <f>ROUND(I234*H234,2)</f>
        <v>0</v>
      </c>
      <c r="BL234" s="20" t="s">
        <v>140</v>
      </c>
      <c r="BM234" s="221" t="s">
        <v>512</v>
      </c>
    </row>
    <row r="235" s="2" customFormat="1">
      <c r="A235" s="42"/>
      <c r="B235" s="43"/>
      <c r="C235" s="44"/>
      <c r="D235" s="223" t="s">
        <v>142</v>
      </c>
      <c r="E235" s="44"/>
      <c r="F235" s="224" t="s">
        <v>511</v>
      </c>
      <c r="G235" s="44"/>
      <c r="H235" s="44"/>
      <c r="I235" s="225"/>
      <c r="J235" s="44"/>
      <c r="K235" s="44"/>
      <c r="L235" s="48"/>
      <c r="M235" s="226"/>
      <c r="N235" s="227"/>
      <c r="O235" s="88"/>
      <c r="P235" s="88"/>
      <c r="Q235" s="88"/>
      <c r="R235" s="88"/>
      <c r="S235" s="88"/>
      <c r="T235" s="89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T235" s="20" t="s">
        <v>142</v>
      </c>
      <c r="AU235" s="20" t="s">
        <v>92</v>
      </c>
    </row>
    <row r="236" s="13" customFormat="1">
      <c r="A236" s="13"/>
      <c r="B236" s="230"/>
      <c r="C236" s="231"/>
      <c r="D236" s="223" t="s">
        <v>146</v>
      </c>
      <c r="E236" s="232" t="s">
        <v>42</v>
      </c>
      <c r="F236" s="233" t="s">
        <v>892</v>
      </c>
      <c r="G236" s="231"/>
      <c r="H236" s="232" t="s">
        <v>42</v>
      </c>
      <c r="I236" s="234"/>
      <c r="J236" s="231"/>
      <c r="K236" s="231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146</v>
      </c>
      <c r="AU236" s="239" t="s">
        <v>92</v>
      </c>
      <c r="AV236" s="13" t="s">
        <v>89</v>
      </c>
      <c r="AW236" s="13" t="s">
        <v>40</v>
      </c>
      <c r="AX236" s="13" t="s">
        <v>81</v>
      </c>
      <c r="AY236" s="239" t="s">
        <v>132</v>
      </c>
    </row>
    <row r="237" s="14" customFormat="1">
      <c r="A237" s="14"/>
      <c r="B237" s="240"/>
      <c r="C237" s="241"/>
      <c r="D237" s="223" t="s">
        <v>146</v>
      </c>
      <c r="E237" s="242" t="s">
        <v>42</v>
      </c>
      <c r="F237" s="243" t="s">
        <v>178</v>
      </c>
      <c r="G237" s="241"/>
      <c r="H237" s="244">
        <v>6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146</v>
      </c>
      <c r="AU237" s="250" t="s">
        <v>92</v>
      </c>
      <c r="AV237" s="14" t="s">
        <v>92</v>
      </c>
      <c r="AW237" s="14" t="s">
        <v>40</v>
      </c>
      <c r="AX237" s="14" t="s">
        <v>89</v>
      </c>
      <c r="AY237" s="250" t="s">
        <v>132</v>
      </c>
    </row>
    <row r="238" s="2" customFormat="1" ht="24.15" customHeight="1">
      <c r="A238" s="42"/>
      <c r="B238" s="43"/>
      <c r="C238" s="273" t="s">
        <v>317</v>
      </c>
      <c r="D238" s="273" t="s">
        <v>196</v>
      </c>
      <c r="E238" s="274" t="s">
        <v>514</v>
      </c>
      <c r="F238" s="275" t="s">
        <v>515</v>
      </c>
      <c r="G238" s="276" t="s">
        <v>457</v>
      </c>
      <c r="H238" s="277">
        <v>6</v>
      </c>
      <c r="I238" s="278"/>
      <c r="J238" s="279">
        <f>ROUND(I238*H238,2)</f>
        <v>0</v>
      </c>
      <c r="K238" s="275" t="s">
        <v>139</v>
      </c>
      <c r="L238" s="280"/>
      <c r="M238" s="281" t="s">
        <v>42</v>
      </c>
      <c r="N238" s="282" t="s">
        <v>52</v>
      </c>
      <c r="O238" s="88"/>
      <c r="P238" s="219">
        <f>O238*H238</f>
        <v>0</v>
      </c>
      <c r="Q238" s="219">
        <v>0.11</v>
      </c>
      <c r="R238" s="219">
        <f>Q238*H238</f>
        <v>0.66000000000000003</v>
      </c>
      <c r="S238" s="219">
        <v>0</v>
      </c>
      <c r="T238" s="220">
        <f>S238*H238</f>
        <v>0</v>
      </c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R238" s="221" t="s">
        <v>195</v>
      </c>
      <c r="AT238" s="221" t="s">
        <v>196</v>
      </c>
      <c r="AU238" s="221" t="s">
        <v>92</v>
      </c>
      <c r="AY238" s="20" t="s">
        <v>132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20" t="s">
        <v>89</v>
      </c>
      <c r="BK238" s="222">
        <f>ROUND(I238*H238,2)</f>
        <v>0</v>
      </c>
      <c r="BL238" s="20" t="s">
        <v>140</v>
      </c>
      <c r="BM238" s="221" t="s">
        <v>516</v>
      </c>
    </row>
    <row r="239" s="2" customFormat="1">
      <c r="A239" s="42"/>
      <c r="B239" s="43"/>
      <c r="C239" s="44"/>
      <c r="D239" s="223" t="s">
        <v>142</v>
      </c>
      <c r="E239" s="44"/>
      <c r="F239" s="224" t="s">
        <v>515</v>
      </c>
      <c r="G239" s="44"/>
      <c r="H239" s="44"/>
      <c r="I239" s="225"/>
      <c r="J239" s="44"/>
      <c r="K239" s="44"/>
      <c r="L239" s="48"/>
      <c r="M239" s="226"/>
      <c r="N239" s="227"/>
      <c r="O239" s="88"/>
      <c r="P239" s="88"/>
      <c r="Q239" s="88"/>
      <c r="R239" s="88"/>
      <c r="S239" s="88"/>
      <c r="T239" s="89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T239" s="20" t="s">
        <v>142</v>
      </c>
      <c r="AU239" s="20" t="s">
        <v>92</v>
      </c>
    </row>
    <row r="240" s="13" customFormat="1">
      <c r="A240" s="13"/>
      <c r="B240" s="230"/>
      <c r="C240" s="231"/>
      <c r="D240" s="223" t="s">
        <v>146</v>
      </c>
      <c r="E240" s="232" t="s">
        <v>42</v>
      </c>
      <c r="F240" s="233" t="s">
        <v>892</v>
      </c>
      <c r="G240" s="231"/>
      <c r="H240" s="232" t="s">
        <v>42</v>
      </c>
      <c r="I240" s="234"/>
      <c r="J240" s="231"/>
      <c r="K240" s="231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146</v>
      </c>
      <c r="AU240" s="239" t="s">
        <v>92</v>
      </c>
      <c r="AV240" s="13" t="s">
        <v>89</v>
      </c>
      <c r="AW240" s="13" t="s">
        <v>40</v>
      </c>
      <c r="AX240" s="13" t="s">
        <v>81</v>
      </c>
      <c r="AY240" s="239" t="s">
        <v>132</v>
      </c>
    </row>
    <row r="241" s="14" customFormat="1">
      <c r="A241" s="14"/>
      <c r="B241" s="240"/>
      <c r="C241" s="241"/>
      <c r="D241" s="223" t="s">
        <v>146</v>
      </c>
      <c r="E241" s="242" t="s">
        <v>42</v>
      </c>
      <c r="F241" s="243" t="s">
        <v>178</v>
      </c>
      <c r="G241" s="241"/>
      <c r="H241" s="244">
        <v>6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146</v>
      </c>
      <c r="AU241" s="250" t="s">
        <v>92</v>
      </c>
      <c r="AV241" s="14" t="s">
        <v>92</v>
      </c>
      <c r="AW241" s="14" t="s">
        <v>40</v>
      </c>
      <c r="AX241" s="14" t="s">
        <v>89</v>
      </c>
      <c r="AY241" s="250" t="s">
        <v>132</v>
      </c>
    </row>
    <row r="242" s="2" customFormat="1" ht="24.15" customHeight="1">
      <c r="A242" s="42"/>
      <c r="B242" s="43"/>
      <c r="C242" s="273" t="s">
        <v>325</v>
      </c>
      <c r="D242" s="273" t="s">
        <v>196</v>
      </c>
      <c r="E242" s="274" t="s">
        <v>518</v>
      </c>
      <c r="F242" s="275" t="s">
        <v>519</v>
      </c>
      <c r="G242" s="276" t="s">
        <v>457</v>
      </c>
      <c r="H242" s="277">
        <v>6</v>
      </c>
      <c r="I242" s="278"/>
      <c r="J242" s="279">
        <f>ROUND(I242*H242,2)</f>
        <v>0</v>
      </c>
      <c r="K242" s="275" t="s">
        <v>139</v>
      </c>
      <c r="L242" s="280"/>
      <c r="M242" s="281" t="s">
        <v>42</v>
      </c>
      <c r="N242" s="282" t="s">
        <v>52</v>
      </c>
      <c r="O242" s="88"/>
      <c r="P242" s="219">
        <f>O242*H242</f>
        <v>0</v>
      </c>
      <c r="Q242" s="219">
        <v>0.027</v>
      </c>
      <c r="R242" s="219">
        <f>Q242*H242</f>
        <v>0.16200000000000001</v>
      </c>
      <c r="S242" s="219">
        <v>0</v>
      </c>
      <c r="T242" s="220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21" t="s">
        <v>195</v>
      </c>
      <c r="AT242" s="221" t="s">
        <v>196</v>
      </c>
      <c r="AU242" s="221" t="s">
        <v>92</v>
      </c>
      <c r="AY242" s="20" t="s">
        <v>132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20" t="s">
        <v>89</v>
      </c>
      <c r="BK242" s="222">
        <f>ROUND(I242*H242,2)</f>
        <v>0</v>
      </c>
      <c r="BL242" s="20" t="s">
        <v>140</v>
      </c>
      <c r="BM242" s="221" t="s">
        <v>520</v>
      </c>
    </row>
    <row r="243" s="2" customFormat="1">
      <c r="A243" s="42"/>
      <c r="B243" s="43"/>
      <c r="C243" s="44"/>
      <c r="D243" s="223" t="s">
        <v>142</v>
      </c>
      <c r="E243" s="44"/>
      <c r="F243" s="224" t="s">
        <v>519</v>
      </c>
      <c r="G243" s="44"/>
      <c r="H243" s="44"/>
      <c r="I243" s="225"/>
      <c r="J243" s="44"/>
      <c r="K243" s="44"/>
      <c r="L243" s="48"/>
      <c r="M243" s="226"/>
      <c r="N243" s="227"/>
      <c r="O243" s="88"/>
      <c r="P243" s="88"/>
      <c r="Q243" s="88"/>
      <c r="R243" s="88"/>
      <c r="S243" s="88"/>
      <c r="T243" s="8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142</v>
      </c>
      <c r="AU243" s="20" t="s">
        <v>92</v>
      </c>
    </row>
    <row r="244" s="13" customFormat="1">
      <c r="A244" s="13"/>
      <c r="B244" s="230"/>
      <c r="C244" s="231"/>
      <c r="D244" s="223" t="s">
        <v>146</v>
      </c>
      <c r="E244" s="232" t="s">
        <v>42</v>
      </c>
      <c r="F244" s="233" t="s">
        <v>892</v>
      </c>
      <c r="G244" s="231"/>
      <c r="H244" s="232" t="s">
        <v>42</v>
      </c>
      <c r="I244" s="234"/>
      <c r="J244" s="231"/>
      <c r="K244" s="231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146</v>
      </c>
      <c r="AU244" s="239" t="s">
        <v>92</v>
      </c>
      <c r="AV244" s="13" t="s">
        <v>89</v>
      </c>
      <c r="AW244" s="13" t="s">
        <v>40</v>
      </c>
      <c r="AX244" s="13" t="s">
        <v>81</v>
      </c>
      <c r="AY244" s="239" t="s">
        <v>132</v>
      </c>
    </row>
    <row r="245" s="14" customFormat="1">
      <c r="A245" s="14"/>
      <c r="B245" s="240"/>
      <c r="C245" s="241"/>
      <c r="D245" s="223" t="s">
        <v>146</v>
      </c>
      <c r="E245" s="242" t="s">
        <v>42</v>
      </c>
      <c r="F245" s="243" t="s">
        <v>178</v>
      </c>
      <c r="G245" s="241"/>
      <c r="H245" s="244">
        <v>6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146</v>
      </c>
      <c r="AU245" s="250" t="s">
        <v>92</v>
      </c>
      <c r="AV245" s="14" t="s">
        <v>92</v>
      </c>
      <c r="AW245" s="14" t="s">
        <v>40</v>
      </c>
      <c r="AX245" s="14" t="s">
        <v>89</v>
      </c>
      <c r="AY245" s="250" t="s">
        <v>132</v>
      </c>
    </row>
    <row r="246" s="2" customFormat="1" ht="24.15" customHeight="1">
      <c r="A246" s="42"/>
      <c r="B246" s="43"/>
      <c r="C246" s="210" t="s">
        <v>331</v>
      </c>
      <c r="D246" s="210" t="s">
        <v>135</v>
      </c>
      <c r="E246" s="211" t="s">
        <v>521</v>
      </c>
      <c r="F246" s="212" t="s">
        <v>522</v>
      </c>
      <c r="G246" s="213" t="s">
        <v>457</v>
      </c>
      <c r="H246" s="214">
        <v>6</v>
      </c>
      <c r="I246" s="215"/>
      <c r="J246" s="216">
        <f>ROUND(I246*H246,2)</f>
        <v>0</v>
      </c>
      <c r="K246" s="212" t="s">
        <v>139</v>
      </c>
      <c r="L246" s="48"/>
      <c r="M246" s="217" t="s">
        <v>42</v>
      </c>
      <c r="N246" s="218" t="s">
        <v>52</v>
      </c>
      <c r="O246" s="88"/>
      <c r="P246" s="219">
        <f>O246*H246</f>
        <v>0</v>
      </c>
      <c r="Q246" s="219">
        <v>0.21734000000000001</v>
      </c>
      <c r="R246" s="219">
        <f>Q246*H246</f>
        <v>1.3040400000000001</v>
      </c>
      <c r="S246" s="219">
        <v>0</v>
      </c>
      <c r="T246" s="220">
        <f>S246*H246</f>
        <v>0</v>
      </c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R246" s="221" t="s">
        <v>140</v>
      </c>
      <c r="AT246" s="221" t="s">
        <v>135</v>
      </c>
      <c r="AU246" s="221" t="s">
        <v>92</v>
      </c>
      <c r="AY246" s="20" t="s">
        <v>132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20" t="s">
        <v>89</v>
      </c>
      <c r="BK246" s="222">
        <f>ROUND(I246*H246,2)</f>
        <v>0</v>
      </c>
      <c r="BL246" s="20" t="s">
        <v>140</v>
      </c>
      <c r="BM246" s="221" t="s">
        <v>523</v>
      </c>
    </row>
    <row r="247" s="2" customFormat="1">
      <c r="A247" s="42"/>
      <c r="B247" s="43"/>
      <c r="C247" s="44"/>
      <c r="D247" s="223" t="s">
        <v>142</v>
      </c>
      <c r="E247" s="44"/>
      <c r="F247" s="224" t="s">
        <v>522</v>
      </c>
      <c r="G247" s="44"/>
      <c r="H247" s="44"/>
      <c r="I247" s="225"/>
      <c r="J247" s="44"/>
      <c r="K247" s="44"/>
      <c r="L247" s="48"/>
      <c r="M247" s="226"/>
      <c r="N247" s="227"/>
      <c r="O247" s="88"/>
      <c r="P247" s="88"/>
      <c r="Q247" s="88"/>
      <c r="R247" s="88"/>
      <c r="S247" s="88"/>
      <c r="T247" s="89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T247" s="20" t="s">
        <v>142</v>
      </c>
      <c r="AU247" s="20" t="s">
        <v>92</v>
      </c>
    </row>
    <row r="248" s="2" customFormat="1">
      <c r="A248" s="42"/>
      <c r="B248" s="43"/>
      <c r="C248" s="44"/>
      <c r="D248" s="228" t="s">
        <v>144</v>
      </c>
      <c r="E248" s="44"/>
      <c r="F248" s="229" t="s">
        <v>524</v>
      </c>
      <c r="G248" s="44"/>
      <c r="H248" s="44"/>
      <c r="I248" s="225"/>
      <c r="J248" s="44"/>
      <c r="K248" s="44"/>
      <c r="L248" s="48"/>
      <c r="M248" s="226"/>
      <c r="N248" s="227"/>
      <c r="O248" s="88"/>
      <c r="P248" s="88"/>
      <c r="Q248" s="88"/>
      <c r="R248" s="88"/>
      <c r="S248" s="88"/>
      <c r="T248" s="89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T248" s="20" t="s">
        <v>144</v>
      </c>
      <c r="AU248" s="20" t="s">
        <v>92</v>
      </c>
    </row>
    <row r="249" s="13" customFormat="1">
      <c r="A249" s="13"/>
      <c r="B249" s="230"/>
      <c r="C249" s="231"/>
      <c r="D249" s="223" t="s">
        <v>146</v>
      </c>
      <c r="E249" s="232" t="s">
        <v>42</v>
      </c>
      <c r="F249" s="233" t="s">
        <v>892</v>
      </c>
      <c r="G249" s="231"/>
      <c r="H249" s="232" t="s">
        <v>42</v>
      </c>
      <c r="I249" s="234"/>
      <c r="J249" s="231"/>
      <c r="K249" s="231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146</v>
      </c>
      <c r="AU249" s="239" t="s">
        <v>92</v>
      </c>
      <c r="AV249" s="13" t="s">
        <v>89</v>
      </c>
      <c r="AW249" s="13" t="s">
        <v>40</v>
      </c>
      <c r="AX249" s="13" t="s">
        <v>81</v>
      </c>
      <c r="AY249" s="239" t="s">
        <v>132</v>
      </c>
    </row>
    <row r="250" s="14" customFormat="1">
      <c r="A250" s="14"/>
      <c r="B250" s="240"/>
      <c r="C250" s="241"/>
      <c r="D250" s="223" t="s">
        <v>146</v>
      </c>
      <c r="E250" s="242" t="s">
        <v>42</v>
      </c>
      <c r="F250" s="243" t="s">
        <v>178</v>
      </c>
      <c r="G250" s="241"/>
      <c r="H250" s="244">
        <v>6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146</v>
      </c>
      <c r="AU250" s="250" t="s">
        <v>92</v>
      </c>
      <c r="AV250" s="14" t="s">
        <v>92</v>
      </c>
      <c r="AW250" s="14" t="s">
        <v>40</v>
      </c>
      <c r="AX250" s="14" t="s">
        <v>89</v>
      </c>
      <c r="AY250" s="250" t="s">
        <v>132</v>
      </c>
    </row>
    <row r="251" s="2" customFormat="1" ht="24.15" customHeight="1">
      <c r="A251" s="42"/>
      <c r="B251" s="43"/>
      <c r="C251" s="273" t="s">
        <v>339</v>
      </c>
      <c r="D251" s="273" t="s">
        <v>196</v>
      </c>
      <c r="E251" s="274" t="s">
        <v>526</v>
      </c>
      <c r="F251" s="275" t="s">
        <v>527</v>
      </c>
      <c r="G251" s="276" t="s">
        <v>457</v>
      </c>
      <c r="H251" s="277">
        <v>6</v>
      </c>
      <c r="I251" s="278"/>
      <c r="J251" s="279">
        <f>ROUND(I251*H251,2)</f>
        <v>0</v>
      </c>
      <c r="K251" s="275" t="s">
        <v>139</v>
      </c>
      <c r="L251" s="280"/>
      <c r="M251" s="281" t="s">
        <v>42</v>
      </c>
      <c r="N251" s="282" t="s">
        <v>52</v>
      </c>
      <c r="O251" s="88"/>
      <c r="P251" s="219">
        <f>O251*H251</f>
        <v>0</v>
      </c>
      <c r="Q251" s="219">
        <v>0.0060000000000000001</v>
      </c>
      <c r="R251" s="219">
        <f>Q251*H251</f>
        <v>0.036000000000000004</v>
      </c>
      <c r="S251" s="219">
        <v>0</v>
      </c>
      <c r="T251" s="220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21" t="s">
        <v>195</v>
      </c>
      <c r="AT251" s="221" t="s">
        <v>196</v>
      </c>
      <c r="AU251" s="221" t="s">
        <v>92</v>
      </c>
      <c r="AY251" s="20" t="s">
        <v>132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20" t="s">
        <v>89</v>
      </c>
      <c r="BK251" s="222">
        <f>ROUND(I251*H251,2)</f>
        <v>0</v>
      </c>
      <c r="BL251" s="20" t="s">
        <v>140</v>
      </c>
      <c r="BM251" s="221" t="s">
        <v>528</v>
      </c>
    </row>
    <row r="252" s="2" customFormat="1">
      <c r="A252" s="42"/>
      <c r="B252" s="43"/>
      <c r="C252" s="44"/>
      <c r="D252" s="223" t="s">
        <v>142</v>
      </c>
      <c r="E252" s="44"/>
      <c r="F252" s="224" t="s">
        <v>527</v>
      </c>
      <c r="G252" s="44"/>
      <c r="H252" s="44"/>
      <c r="I252" s="225"/>
      <c r="J252" s="44"/>
      <c r="K252" s="44"/>
      <c r="L252" s="48"/>
      <c r="M252" s="226"/>
      <c r="N252" s="227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142</v>
      </c>
      <c r="AU252" s="20" t="s">
        <v>92</v>
      </c>
    </row>
    <row r="253" s="13" customFormat="1">
      <c r="A253" s="13"/>
      <c r="B253" s="230"/>
      <c r="C253" s="231"/>
      <c r="D253" s="223" t="s">
        <v>146</v>
      </c>
      <c r="E253" s="232" t="s">
        <v>42</v>
      </c>
      <c r="F253" s="233" t="s">
        <v>892</v>
      </c>
      <c r="G253" s="231"/>
      <c r="H253" s="232" t="s">
        <v>42</v>
      </c>
      <c r="I253" s="234"/>
      <c r="J253" s="231"/>
      <c r="K253" s="231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146</v>
      </c>
      <c r="AU253" s="239" t="s">
        <v>92</v>
      </c>
      <c r="AV253" s="13" t="s">
        <v>89</v>
      </c>
      <c r="AW253" s="13" t="s">
        <v>40</v>
      </c>
      <c r="AX253" s="13" t="s">
        <v>81</v>
      </c>
      <c r="AY253" s="239" t="s">
        <v>132</v>
      </c>
    </row>
    <row r="254" s="14" customFormat="1">
      <c r="A254" s="14"/>
      <c r="B254" s="240"/>
      <c r="C254" s="241"/>
      <c r="D254" s="223" t="s">
        <v>146</v>
      </c>
      <c r="E254" s="242" t="s">
        <v>42</v>
      </c>
      <c r="F254" s="243" t="s">
        <v>178</v>
      </c>
      <c r="G254" s="241"/>
      <c r="H254" s="244">
        <v>6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146</v>
      </c>
      <c r="AU254" s="250" t="s">
        <v>92</v>
      </c>
      <c r="AV254" s="14" t="s">
        <v>92</v>
      </c>
      <c r="AW254" s="14" t="s">
        <v>40</v>
      </c>
      <c r="AX254" s="14" t="s">
        <v>89</v>
      </c>
      <c r="AY254" s="250" t="s">
        <v>132</v>
      </c>
    </row>
    <row r="255" s="2" customFormat="1" ht="24.15" customHeight="1">
      <c r="A255" s="42"/>
      <c r="B255" s="43"/>
      <c r="C255" s="273" t="s">
        <v>347</v>
      </c>
      <c r="D255" s="273" t="s">
        <v>196</v>
      </c>
      <c r="E255" s="274" t="s">
        <v>530</v>
      </c>
      <c r="F255" s="275" t="s">
        <v>531</v>
      </c>
      <c r="G255" s="276" t="s">
        <v>457</v>
      </c>
      <c r="H255" s="277">
        <v>6</v>
      </c>
      <c r="I255" s="278"/>
      <c r="J255" s="279">
        <f>ROUND(I255*H255,2)</f>
        <v>0</v>
      </c>
      <c r="K255" s="275" t="s">
        <v>139</v>
      </c>
      <c r="L255" s="280"/>
      <c r="M255" s="281" t="s">
        <v>42</v>
      </c>
      <c r="N255" s="282" t="s">
        <v>52</v>
      </c>
      <c r="O255" s="88"/>
      <c r="P255" s="219">
        <f>O255*H255</f>
        <v>0</v>
      </c>
      <c r="Q255" s="219">
        <v>0.073999999999999996</v>
      </c>
      <c r="R255" s="219">
        <f>Q255*H255</f>
        <v>0.44399999999999995</v>
      </c>
      <c r="S255" s="219">
        <v>0</v>
      </c>
      <c r="T255" s="220">
        <f>S255*H255</f>
        <v>0</v>
      </c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R255" s="221" t="s">
        <v>195</v>
      </c>
      <c r="AT255" s="221" t="s">
        <v>196</v>
      </c>
      <c r="AU255" s="221" t="s">
        <v>92</v>
      </c>
      <c r="AY255" s="20" t="s">
        <v>132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20" t="s">
        <v>89</v>
      </c>
      <c r="BK255" s="222">
        <f>ROUND(I255*H255,2)</f>
        <v>0</v>
      </c>
      <c r="BL255" s="20" t="s">
        <v>140</v>
      </c>
      <c r="BM255" s="221" t="s">
        <v>532</v>
      </c>
    </row>
    <row r="256" s="2" customFormat="1">
      <c r="A256" s="42"/>
      <c r="B256" s="43"/>
      <c r="C256" s="44"/>
      <c r="D256" s="223" t="s">
        <v>142</v>
      </c>
      <c r="E256" s="44"/>
      <c r="F256" s="224" t="s">
        <v>531</v>
      </c>
      <c r="G256" s="44"/>
      <c r="H256" s="44"/>
      <c r="I256" s="225"/>
      <c r="J256" s="44"/>
      <c r="K256" s="44"/>
      <c r="L256" s="48"/>
      <c r="M256" s="226"/>
      <c r="N256" s="227"/>
      <c r="O256" s="88"/>
      <c r="P256" s="88"/>
      <c r="Q256" s="88"/>
      <c r="R256" s="88"/>
      <c r="S256" s="88"/>
      <c r="T256" s="89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T256" s="20" t="s">
        <v>142</v>
      </c>
      <c r="AU256" s="20" t="s">
        <v>92</v>
      </c>
    </row>
    <row r="257" s="13" customFormat="1">
      <c r="A257" s="13"/>
      <c r="B257" s="230"/>
      <c r="C257" s="231"/>
      <c r="D257" s="223" t="s">
        <v>146</v>
      </c>
      <c r="E257" s="232" t="s">
        <v>42</v>
      </c>
      <c r="F257" s="233" t="s">
        <v>892</v>
      </c>
      <c r="G257" s="231"/>
      <c r="H257" s="232" t="s">
        <v>42</v>
      </c>
      <c r="I257" s="234"/>
      <c r="J257" s="231"/>
      <c r="K257" s="231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146</v>
      </c>
      <c r="AU257" s="239" t="s">
        <v>92</v>
      </c>
      <c r="AV257" s="13" t="s">
        <v>89</v>
      </c>
      <c r="AW257" s="13" t="s">
        <v>40</v>
      </c>
      <c r="AX257" s="13" t="s">
        <v>81</v>
      </c>
      <c r="AY257" s="239" t="s">
        <v>132</v>
      </c>
    </row>
    <row r="258" s="14" customFormat="1">
      <c r="A258" s="14"/>
      <c r="B258" s="240"/>
      <c r="C258" s="241"/>
      <c r="D258" s="223" t="s">
        <v>146</v>
      </c>
      <c r="E258" s="242" t="s">
        <v>42</v>
      </c>
      <c r="F258" s="243" t="s">
        <v>178</v>
      </c>
      <c r="G258" s="241"/>
      <c r="H258" s="244">
        <v>6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146</v>
      </c>
      <c r="AU258" s="250" t="s">
        <v>92</v>
      </c>
      <c r="AV258" s="14" t="s">
        <v>92</v>
      </c>
      <c r="AW258" s="14" t="s">
        <v>40</v>
      </c>
      <c r="AX258" s="14" t="s">
        <v>89</v>
      </c>
      <c r="AY258" s="250" t="s">
        <v>132</v>
      </c>
    </row>
    <row r="259" s="2" customFormat="1" ht="33" customHeight="1">
      <c r="A259" s="42"/>
      <c r="B259" s="43"/>
      <c r="C259" s="210" t="s">
        <v>354</v>
      </c>
      <c r="D259" s="210" t="s">
        <v>135</v>
      </c>
      <c r="E259" s="211" t="s">
        <v>533</v>
      </c>
      <c r="F259" s="212" t="s">
        <v>534</v>
      </c>
      <c r="G259" s="213" t="s">
        <v>457</v>
      </c>
      <c r="H259" s="214">
        <v>23</v>
      </c>
      <c r="I259" s="215"/>
      <c r="J259" s="216">
        <f>ROUND(I259*H259,2)</f>
        <v>0</v>
      </c>
      <c r="K259" s="212" t="s">
        <v>42</v>
      </c>
      <c r="L259" s="48"/>
      <c r="M259" s="217" t="s">
        <v>42</v>
      </c>
      <c r="N259" s="218" t="s">
        <v>52</v>
      </c>
      <c r="O259" s="88"/>
      <c r="P259" s="219">
        <f>O259*H259</f>
        <v>0</v>
      </c>
      <c r="Q259" s="219">
        <v>0.31108000000000002</v>
      </c>
      <c r="R259" s="219">
        <f>Q259*H259</f>
        <v>7.1548400000000001</v>
      </c>
      <c r="S259" s="219">
        <v>0</v>
      </c>
      <c r="T259" s="220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21" t="s">
        <v>140</v>
      </c>
      <c r="AT259" s="221" t="s">
        <v>135</v>
      </c>
      <c r="AU259" s="221" t="s">
        <v>92</v>
      </c>
      <c r="AY259" s="20" t="s">
        <v>132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20" t="s">
        <v>89</v>
      </c>
      <c r="BK259" s="222">
        <f>ROUND(I259*H259,2)</f>
        <v>0</v>
      </c>
      <c r="BL259" s="20" t="s">
        <v>140</v>
      </c>
      <c r="BM259" s="221" t="s">
        <v>535</v>
      </c>
    </row>
    <row r="260" s="2" customFormat="1">
      <c r="A260" s="42"/>
      <c r="B260" s="43"/>
      <c r="C260" s="44"/>
      <c r="D260" s="223" t="s">
        <v>142</v>
      </c>
      <c r="E260" s="44"/>
      <c r="F260" s="224" t="s">
        <v>536</v>
      </c>
      <c r="G260" s="44"/>
      <c r="H260" s="44"/>
      <c r="I260" s="225"/>
      <c r="J260" s="44"/>
      <c r="K260" s="44"/>
      <c r="L260" s="48"/>
      <c r="M260" s="226"/>
      <c r="N260" s="227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0" t="s">
        <v>142</v>
      </c>
      <c r="AU260" s="20" t="s">
        <v>92</v>
      </c>
    </row>
    <row r="261" s="13" customFormat="1">
      <c r="A261" s="13"/>
      <c r="B261" s="230"/>
      <c r="C261" s="231"/>
      <c r="D261" s="223" t="s">
        <v>146</v>
      </c>
      <c r="E261" s="232" t="s">
        <v>42</v>
      </c>
      <c r="F261" s="233" t="s">
        <v>915</v>
      </c>
      <c r="G261" s="231"/>
      <c r="H261" s="232" t="s">
        <v>42</v>
      </c>
      <c r="I261" s="234"/>
      <c r="J261" s="231"/>
      <c r="K261" s="231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146</v>
      </c>
      <c r="AU261" s="239" t="s">
        <v>92</v>
      </c>
      <c r="AV261" s="13" t="s">
        <v>89</v>
      </c>
      <c r="AW261" s="13" t="s">
        <v>40</v>
      </c>
      <c r="AX261" s="13" t="s">
        <v>81</v>
      </c>
      <c r="AY261" s="239" t="s">
        <v>132</v>
      </c>
    </row>
    <row r="262" s="14" customFormat="1">
      <c r="A262" s="14"/>
      <c r="B262" s="240"/>
      <c r="C262" s="241"/>
      <c r="D262" s="223" t="s">
        <v>146</v>
      </c>
      <c r="E262" s="242" t="s">
        <v>42</v>
      </c>
      <c r="F262" s="243" t="s">
        <v>300</v>
      </c>
      <c r="G262" s="241"/>
      <c r="H262" s="244">
        <v>23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146</v>
      </c>
      <c r="AU262" s="250" t="s">
        <v>92</v>
      </c>
      <c r="AV262" s="14" t="s">
        <v>92</v>
      </c>
      <c r="AW262" s="14" t="s">
        <v>40</v>
      </c>
      <c r="AX262" s="14" t="s">
        <v>89</v>
      </c>
      <c r="AY262" s="250" t="s">
        <v>132</v>
      </c>
    </row>
    <row r="263" s="2" customFormat="1" ht="24.15" customHeight="1">
      <c r="A263" s="42"/>
      <c r="B263" s="43"/>
      <c r="C263" s="210" t="s">
        <v>361</v>
      </c>
      <c r="D263" s="210" t="s">
        <v>135</v>
      </c>
      <c r="E263" s="211" t="s">
        <v>539</v>
      </c>
      <c r="F263" s="212" t="s">
        <v>540</v>
      </c>
      <c r="G263" s="213" t="s">
        <v>138</v>
      </c>
      <c r="H263" s="214">
        <v>0.54300000000000004</v>
      </c>
      <c r="I263" s="215"/>
      <c r="J263" s="216">
        <f>ROUND(I263*H263,2)</f>
        <v>0</v>
      </c>
      <c r="K263" s="212" t="s">
        <v>139</v>
      </c>
      <c r="L263" s="48"/>
      <c r="M263" s="217" t="s">
        <v>42</v>
      </c>
      <c r="N263" s="218" t="s">
        <v>52</v>
      </c>
      <c r="O263" s="88"/>
      <c r="P263" s="219">
        <f>O263*H263</f>
        <v>0</v>
      </c>
      <c r="Q263" s="219">
        <v>1.5298499999999999</v>
      </c>
      <c r="R263" s="219">
        <f>Q263*H263</f>
        <v>0.83070854999999999</v>
      </c>
      <c r="S263" s="219">
        <v>0</v>
      </c>
      <c r="T263" s="220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21" t="s">
        <v>140</v>
      </c>
      <c r="AT263" s="221" t="s">
        <v>135</v>
      </c>
      <c r="AU263" s="221" t="s">
        <v>92</v>
      </c>
      <c r="AY263" s="20" t="s">
        <v>132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20" t="s">
        <v>89</v>
      </c>
      <c r="BK263" s="222">
        <f>ROUND(I263*H263,2)</f>
        <v>0</v>
      </c>
      <c r="BL263" s="20" t="s">
        <v>140</v>
      </c>
      <c r="BM263" s="221" t="s">
        <v>541</v>
      </c>
    </row>
    <row r="264" s="2" customFormat="1">
      <c r="A264" s="42"/>
      <c r="B264" s="43"/>
      <c r="C264" s="44"/>
      <c r="D264" s="223" t="s">
        <v>142</v>
      </c>
      <c r="E264" s="44"/>
      <c r="F264" s="224" t="s">
        <v>542</v>
      </c>
      <c r="G264" s="44"/>
      <c r="H264" s="44"/>
      <c r="I264" s="225"/>
      <c r="J264" s="44"/>
      <c r="K264" s="44"/>
      <c r="L264" s="48"/>
      <c r="M264" s="226"/>
      <c r="N264" s="227"/>
      <c r="O264" s="88"/>
      <c r="P264" s="88"/>
      <c r="Q264" s="88"/>
      <c r="R264" s="88"/>
      <c r="S264" s="88"/>
      <c r="T264" s="89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T264" s="20" t="s">
        <v>142</v>
      </c>
      <c r="AU264" s="20" t="s">
        <v>92</v>
      </c>
    </row>
    <row r="265" s="2" customFormat="1">
      <c r="A265" s="42"/>
      <c r="B265" s="43"/>
      <c r="C265" s="44"/>
      <c r="D265" s="228" t="s">
        <v>144</v>
      </c>
      <c r="E265" s="44"/>
      <c r="F265" s="229" t="s">
        <v>543</v>
      </c>
      <c r="G265" s="44"/>
      <c r="H265" s="44"/>
      <c r="I265" s="225"/>
      <c r="J265" s="44"/>
      <c r="K265" s="44"/>
      <c r="L265" s="48"/>
      <c r="M265" s="226"/>
      <c r="N265" s="227"/>
      <c r="O265" s="88"/>
      <c r="P265" s="88"/>
      <c r="Q265" s="88"/>
      <c r="R265" s="88"/>
      <c r="S265" s="88"/>
      <c r="T265" s="89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T265" s="20" t="s">
        <v>144</v>
      </c>
      <c r="AU265" s="20" t="s">
        <v>92</v>
      </c>
    </row>
    <row r="266" s="13" customFormat="1">
      <c r="A266" s="13"/>
      <c r="B266" s="230"/>
      <c r="C266" s="231"/>
      <c r="D266" s="223" t="s">
        <v>146</v>
      </c>
      <c r="E266" s="232" t="s">
        <v>42</v>
      </c>
      <c r="F266" s="233" t="s">
        <v>916</v>
      </c>
      <c r="G266" s="231"/>
      <c r="H266" s="232" t="s">
        <v>42</v>
      </c>
      <c r="I266" s="234"/>
      <c r="J266" s="231"/>
      <c r="K266" s="231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146</v>
      </c>
      <c r="AU266" s="239" t="s">
        <v>92</v>
      </c>
      <c r="AV266" s="13" t="s">
        <v>89</v>
      </c>
      <c r="AW266" s="13" t="s">
        <v>40</v>
      </c>
      <c r="AX266" s="13" t="s">
        <v>81</v>
      </c>
      <c r="AY266" s="239" t="s">
        <v>132</v>
      </c>
    </row>
    <row r="267" s="13" customFormat="1">
      <c r="A267" s="13"/>
      <c r="B267" s="230"/>
      <c r="C267" s="231"/>
      <c r="D267" s="223" t="s">
        <v>146</v>
      </c>
      <c r="E267" s="232" t="s">
        <v>42</v>
      </c>
      <c r="F267" s="233" t="s">
        <v>545</v>
      </c>
      <c r="G267" s="231"/>
      <c r="H267" s="232" t="s">
        <v>42</v>
      </c>
      <c r="I267" s="234"/>
      <c r="J267" s="231"/>
      <c r="K267" s="231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146</v>
      </c>
      <c r="AU267" s="239" t="s">
        <v>92</v>
      </c>
      <c r="AV267" s="13" t="s">
        <v>89</v>
      </c>
      <c r="AW267" s="13" t="s">
        <v>40</v>
      </c>
      <c r="AX267" s="13" t="s">
        <v>81</v>
      </c>
      <c r="AY267" s="239" t="s">
        <v>132</v>
      </c>
    </row>
    <row r="268" s="14" customFormat="1">
      <c r="A268" s="14"/>
      <c r="B268" s="240"/>
      <c r="C268" s="241"/>
      <c r="D268" s="223" t="s">
        <v>146</v>
      </c>
      <c r="E268" s="242" t="s">
        <v>42</v>
      </c>
      <c r="F268" s="243" t="s">
        <v>917</v>
      </c>
      <c r="G268" s="241"/>
      <c r="H268" s="244">
        <v>0.54300000000000004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146</v>
      </c>
      <c r="AU268" s="250" t="s">
        <v>92</v>
      </c>
      <c r="AV268" s="14" t="s">
        <v>92</v>
      </c>
      <c r="AW268" s="14" t="s">
        <v>40</v>
      </c>
      <c r="AX268" s="14" t="s">
        <v>81</v>
      </c>
      <c r="AY268" s="250" t="s">
        <v>132</v>
      </c>
    </row>
    <row r="269" s="2" customFormat="1" ht="24.15" customHeight="1">
      <c r="A269" s="42"/>
      <c r="B269" s="43"/>
      <c r="C269" s="210" t="s">
        <v>368</v>
      </c>
      <c r="D269" s="210" t="s">
        <v>135</v>
      </c>
      <c r="E269" s="211" t="s">
        <v>555</v>
      </c>
      <c r="F269" s="212" t="s">
        <v>556</v>
      </c>
      <c r="G269" s="213" t="s">
        <v>457</v>
      </c>
      <c r="H269" s="214">
        <v>10</v>
      </c>
      <c r="I269" s="215"/>
      <c r="J269" s="216">
        <f>ROUND(I269*H269,2)</f>
        <v>0</v>
      </c>
      <c r="K269" s="212" t="s">
        <v>42</v>
      </c>
      <c r="L269" s="48"/>
      <c r="M269" s="217" t="s">
        <v>42</v>
      </c>
      <c r="N269" s="218" t="s">
        <v>52</v>
      </c>
      <c r="O269" s="88"/>
      <c r="P269" s="219">
        <f>O269*H269</f>
        <v>0</v>
      </c>
      <c r="Q269" s="219">
        <v>0.42080000000000001</v>
      </c>
      <c r="R269" s="219">
        <f>Q269*H269</f>
        <v>4.2080000000000002</v>
      </c>
      <c r="S269" s="219">
        <v>0</v>
      </c>
      <c r="T269" s="220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21" t="s">
        <v>140</v>
      </c>
      <c r="AT269" s="221" t="s">
        <v>135</v>
      </c>
      <c r="AU269" s="221" t="s">
        <v>92</v>
      </c>
      <c r="AY269" s="20" t="s">
        <v>132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20" t="s">
        <v>89</v>
      </c>
      <c r="BK269" s="222">
        <f>ROUND(I269*H269,2)</f>
        <v>0</v>
      </c>
      <c r="BL269" s="20" t="s">
        <v>140</v>
      </c>
      <c r="BM269" s="221" t="s">
        <v>557</v>
      </c>
    </row>
    <row r="270" s="2" customFormat="1">
      <c r="A270" s="42"/>
      <c r="B270" s="43"/>
      <c r="C270" s="44"/>
      <c r="D270" s="223" t="s">
        <v>142</v>
      </c>
      <c r="E270" s="44"/>
      <c r="F270" s="224" t="s">
        <v>558</v>
      </c>
      <c r="G270" s="44"/>
      <c r="H270" s="44"/>
      <c r="I270" s="225"/>
      <c r="J270" s="44"/>
      <c r="K270" s="44"/>
      <c r="L270" s="48"/>
      <c r="M270" s="226"/>
      <c r="N270" s="227"/>
      <c r="O270" s="88"/>
      <c r="P270" s="88"/>
      <c r="Q270" s="88"/>
      <c r="R270" s="88"/>
      <c r="S270" s="88"/>
      <c r="T270" s="89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T270" s="20" t="s">
        <v>142</v>
      </c>
      <c r="AU270" s="20" t="s">
        <v>92</v>
      </c>
    </row>
    <row r="271" s="13" customFormat="1">
      <c r="A271" s="13"/>
      <c r="B271" s="230"/>
      <c r="C271" s="231"/>
      <c r="D271" s="223" t="s">
        <v>146</v>
      </c>
      <c r="E271" s="232" t="s">
        <v>42</v>
      </c>
      <c r="F271" s="233" t="s">
        <v>918</v>
      </c>
      <c r="G271" s="231"/>
      <c r="H271" s="232" t="s">
        <v>42</v>
      </c>
      <c r="I271" s="234"/>
      <c r="J271" s="231"/>
      <c r="K271" s="231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146</v>
      </c>
      <c r="AU271" s="239" t="s">
        <v>92</v>
      </c>
      <c r="AV271" s="13" t="s">
        <v>89</v>
      </c>
      <c r="AW271" s="13" t="s">
        <v>40</v>
      </c>
      <c r="AX271" s="13" t="s">
        <v>81</v>
      </c>
      <c r="AY271" s="239" t="s">
        <v>132</v>
      </c>
    </row>
    <row r="272" s="13" customFormat="1">
      <c r="A272" s="13"/>
      <c r="B272" s="230"/>
      <c r="C272" s="231"/>
      <c r="D272" s="223" t="s">
        <v>146</v>
      </c>
      <c r="E272" s="232" t="s">
        <v>42</v>
      </c>
      <c r="F272" s="233" t="s">
        <v>553</v>
      </c>
      <c r="G272" s="231"/>
      <c r="H272" s="232" t="s">
        <v>42</v>
      </c>
      <c r="I272" s="234"/>
      <c r="J272" s="231"/>
      <c r="K272" s="231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146</v>
      </c>
      <c r="AU272" s="239" t="s">
        <v>92</v>
      </c>
      <c r="AV272" s="13" t="s">
        <v>89</v>
      </c>
      <c r="AW272" s="13" t="s">
        <v>40</v>
      </c>
      <c r="AX272" s="13" t="s">
        <v>81</v>
      </c>
      <c r="AY272" s="239" t="s">
        <v>132</v>
      </c>
    </row>
    <row r="273" s="14" customFormat="1">
      <c r="A273" s="14"/>
      <c r="B273" s="240"/>
      <c r="C273" s="241"/>
      <c r="D273" s="223" t="s">
        <v>146</v>
      </c>
      <c r="E273" s="242" t="s">
        <v>42</v>
      </c>
      <c r="F273" s="243" t="s">
        <v>207</v>
      </c>
      <c r="G273" s="241"/>
      <c r="H273" s="244">
        <v>10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146</v>
      </c>
      <c r="AU273" s="250" t="s">
        <v>92</v>
      </c>
      <c r="AV273" s="14" t="s">
        <v>92</v>
      </c>
      <c r="AW273" s="14" t="s">
        <v>40</v>
      </c>
      <c r="AX273" s="14" t="s">
        <v>89</v>
      </c>
      <c r="AY273" s="250" t="s">
        <v>132</v>
      </c>
    </row>
    <row r="274" s="2" customFormat="1" ht="24.15" customHeight="1">
      <c r="A274" s="42"/>
      <c r="B274" s="43"/>
      <c r="C274" s="210" t="s">
        <v>376</v>
      </c>
      <c r="D274" s="210" t="s">
        <v>135</v>
      </c>
      <c r="E274" s="211" t="s">
        <v>560</v>
      </c>
      <c r="F274" s="212" t="s">
        <v>561</v>
      </c>
      <c r="G274" s="213" t="s">
        <v>181</v>
      </c>
      <c r="H274" s="214">
        <v>18.367999999999999</v>
      </c>
      <c r="I274" s="215"/>
      <c r="J274" s="216">
        <f>ROUND(I274*H274,2)</f>
        <v>0</v>
      </c>
      <c r="K274" s="212" t="s">
        <v>139</v>
      </c>
      <c r="L274" s="48"/>
      <c r="M274" s="217" t="s">
        <v>42</v>
      </c>
      <c r="N274" s="218" t="s">
        <v>52</v>
      </c>
      <c r="O274" s="88"/>
      <c r="P274" s="219">
        <f>O274*H274</f>
        <v>0</v>
      </c>
      <c r="Q274" s="219">
        <v>0</v>
      </c>
      <c r="R274" s="219">
        <f>Q274*H274</f>
        <v>0</v>
      </c>
      <c r="S274" s="219">
        <v>0</v>
      </c>
      <c r="T274" s="220">
        <f>S274*H274</f>
        <v>0</v>
      </c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R274" s="221" t="s">
        <v>140</v>
      </c>
      <c r="AT274" s="221" t="s">
        <v>135</v>
      </c>
      <c r="AU274" s="221" t="s">
        <v>92</v>
      </c>
      <c r="AY274" s="20" t="s">
        <v>132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20" t="s">
        <v>89</v>
      </c>
      <c r="BK274" s="222">
        <f>ROUND(I274*H274,2)</f>
        <v>0</v>
      </c>
      <c r="BL274" s="20" t="s">
        <v>140</v>
      </c>
      <c r="BM274" s="221" t="s">
        <v>562</v>
      </c>
    </row>
    <row r="275" s="2" customFormat="1">
      <c r="A275" s="42"/>
      <c r="B275" s="43"/>
      <c r="C275" s="44"/>
      <c r="D275" s="223" t="s">
        <v>142</v>
      </c>
      <c r="E275" s="44"/>
      <c r="F275" s="224" t="s">
        <v>563</v>
      </c>
      <c r="G275" s="44"/>
      <c r="H275" s="44"/>
      <c r="I275" s="225"/>
      <c r="J275" s="44"/>
      <c r="K275" s="44"/>
      <c r="L275" s="48"/>
      <c r="M275" s="226"/>
      <c r="N275" s="227"/>
      <c r="O275" s="88"/>
      <c r="P275" s="88"/>
      <c r="Q275" s="88"/>
      <c r="R275" s="88"/>
      <c r="S275" s="88"/>
      <c r="T275" s="89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T275" s="20" t="s">
        <v>142</v>
      </c>
      <c r="AU275" s="20" t="s">
        <v>92</v>
      </c>
    </row>
    <row r="276" s="2" customFormat="1">
      <c r="A276" s="42"/>
      <c r="B276" s="43"/>
      <c r="C276" s="44"/>
      <c r="D276" s="228" t="s">
        <v>144</v>
      </c>
      <c r="E276" s="44"/>
      <c r="F276" s="229" t="s">
        <v>564</v>
      </c>
      <c r="G276" s="44"/>
      <c r="H276" s="44"/>
      <c r="I276" s="225"/>
      <c r="J276" s="44"/>
      <c r="K276" s="44"/>
      <c r="L276" s="48"/>
      <c r="M276" s="226"/>
      <c r="N276" s="227"/>
      <c r="O276" s="88"/>
      <c r="P276" s="88"/>
      <c r="Q276" s="88"/>
      <c r="R276" s="88"/>
      <c r="S276" s="88"/>
      <c r="T276" s="89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T276" s="20" t="s">
        <v>144</v>
      </c>
      <c r="AU276" s="20" t="s">
        <v>92</v>
      </c>
    </row>
    <row r="277" s="12" customFormat="1" ht="22.8" customHeight="1">
      <c r="A277" s="12"/>
      <c r="B277" s="194"/>
      <c r="C277" s="195"/>
      <c r="D277" s="196" t="s">
        <v>80</v>
      </c>
      <c r="E277" s="208" t="s">
        <v>565</v>
      </c>
      <c r="F277" s="208" t="s">
        <v>566</v>
      </c>
      <c r="G277" s="195"/>
      <c r="H277" s="195"/>
      <c r="I277" s="198"/>
      <c r="J277" s="209">
        <f>BK277</f>
        <v>0</v>
      </c>
      <c r="K277" s="195"/>
      <c r="L277" s="200"/>
      <c r="M277" s="201"/>
      <c r="N277" s="202"/>
      <c r="O277" s="202"/>
      <c r="P277" s="203">
        <f>SUM(P278:P317)</f>
        <v>0</v>
      </c>
      <c r="Q277" s="202"/>
      <c r="R277" s="203">
        <f>SUM(R278:R317)</f>
        <v>8.5581688500000013</v>
      </c>
      <c r="S277" s="202"/>
      <c r="T277" s="204">
        <f>SUM(T278:T317)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5" t="s">
        <v>89</v>
      </c>
      <c r="AT277" s="206" t="s">
        <v>80</v>
      </c>
      <c r="AU277" s="206" t="s">
        <v>89</v>
      </c>
      <c r="AY277" s="205" t="s">
        <v>132</v>
      </c>
      <c r="BK277" s="207">
        <f>SUM(BK278:BK317)</f>
        <v>0</v>
      </c>
    </row>
    <row r="278" s="2" customFormat="1" ht="24.15" customHeight="1">
      <c r="A278" s="42"/>
      <c r="B278" s="43"/>
      <c r="C278" s="210" t="s">
        <v>381</v>
      </c>
      <c r="D278" s="210" t="s">
        <v>135</v>
      </c>
      <c r="E278" s="211" t="s">
        <v>568</v>
      </c>
      <c r="F278" s="212" t="s">
        <v>569</v>
      </c>
      <c r="G278" s="213" t="s">
        <v>138</v>
      </c>
      <c r="H278" s="214">
        <v>4.4550000000000001</v>
      </c>
      <c r="I278" s="215"/>
      <c r="J278" s="216">
        <f>ROUND(I278*H278,2)</f>
        <v>0</v>
      </c>
      <c r="K278" s="212" t="s">
        <v>139</v>
      </c>
      <c r="L278" s="48"/>
      <c r="M278" s="217" t="s">
        <v>42</v>
      </c>
      <c r="N278" s="218" t="s">
        <v>52</v>
      </c>
      <c r="O278" s="88"/>
      <c r="P278" s="219">
        <f>O278*H278</f>
        <v>0</v>
      </c>
      <c r="Q278" s="219">
        <v>1.8907700000000001</v>
      </c>
      <c r="R278" s="219">
        <f>Q278*H278</f>
        <v>8.4233803500000004</v>
      </c>
      <c r="S278" s="219">
        <v>0</v>
      </c>
      <c r="T278" s="220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21" t="s">
        <v>140</v>
      </c>
      <c r="AT278" s="221" t="s">
        <v>135</v>
      </c>
      <c r="AU278" s="221" t="s">
        <v>92</v>
      </c>
      <c r="AY278" s="20" t="s">
        <v>132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20" t="s">
        <v>89</v>
      </c>
      <c r="BK278" s="222">
        <f>ROUND(I278*H278,2)</f>
        <v>0</v>
      </c>
      <c r="BL278" s="20" t="s">
        <v>140</v>
      </c>
      <c r="BM278" s="221" t="s">
        <v>570</v>
      </c>
    </row>
    <row r="279" s="2" customFormat="1">
      <c r="A279" s="42"/>
      <c r="B279" s="43"/>
      <c r="C279" s="44"/>
      <c r="D279" s="223" t="s">
        <v>142</v>
      </c>
      <c r="E279" s="44"/>
      <c r="F279" s="224" t="s">
        <v>571</v>
      </c>
      <c r="G279" s="44"/>
      <c r="H279" s="44"/>
      <c r="I279" s="225"/>
      <c r="J279" s="44"/>
      <c r="K279" s="44"/>
      <c r="L279" s="48"/>
      <c r="M279" s="226"/>
      <c r="N279" s="227"/>
      <c r="O279" s="88"/>
      <c r="P279" s="88"/>
      <c r="Q279" s="88"/>
      <c r="R279" s="88"/>
      <c r="S279" s="88"/>
      <c r="T279" s="89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T279" s="20" t="s">
        <v>142</v>
      </c>
      <c r="AU279" s="20" t="s">
        <v>92</v>
      </c>
    </row>
    <row r="280" s="2" customFormat="1">
      <c r="A280" s="42"/>
      <c r="B280" s="43"/>
      <c r="C280" s="44"/>
      <c r="D280" s="228" t="s">
        <v>144</v>
      </c>
      <c r="E280" s="44"/>
      <c r="F280" s="229" t="s">
        <v>572</v>
      </c>
      <c r="G280" s="44"/>
      <c r="H280" s="44"/>
      <c r="I280" s="225"/>
      <c r="J280" s="44"/>
      <c r="K280" s="44"/>
      <c r="L280" s="48"/>
      <c r="M280" s="226"/>
      <c r="N280" s="227"/>
      <c r="O280" s="88"/>
      <c r="P280" s="88"/>
      <c r="Q280" s="88"/>
      <c r="R280" s="88"/>
      <c r="S280" s="88"/>
      <c r="T280" s="89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T280" s="20" t="s">
        <v>144</v>
      </c>
      <c r="AU280" s="20" t="s">
        <v>92</v>
      </c>
    </row>
    <row r="281" s="13" customFormat="1">
      <c r="A281" s="13"/>
      <c r="B281" s="230"/>
      <c r="C281" s="231"/>
      <c r="D281" s="223" t="s">
        <v>146</v>
      </c>
      <c r="E281" s="232" t="s">
        <v>42</v>
      </c>
      <c r="F281" s="233" t="s">
        <v>759</v>
      </c>
      <c r="G281" s="231"/>
      <c r="H281" s="232" t="s">
        <v>42</v>
      </c>
      <c r="I281" s="234"/>
      <c r="J281" s="231"/>
      <c r="K281" s="231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146</v>
      </c>
      <c r="AU281" s="239" t="s">
        <v>92</v>
      </c>
      <c r="AV281" s="13" t="s">
        <v>89</v>
      </c>
      <c r="AW281" s="13" t="s">
        <v>40</v>
      </c>
      <c r="AX281" s="13" t="s">
        <v>81</v>
      </c>
      <c r="AY281" s="239" t="s">
        <v>132</v>
      </c>
    </row>
    <row r="282" s="14" customFormat="1">
      <c r="A282" s="14"/>
      <c r="B282" s="240"/>
      <c r="C282" s="241"/>
      <c r="D282" s="223" t="s">
        <v>146</v>
      </c>
      <c r="E282" s="242" t="s">
        <v>42</v>
      </c>
      <c r="F282" s="243" t="s">
        <v>919</v>
      </c>
      <c r="G282" s="241"/>
      <c r="H282" s="244">
        <v>4.4550000000000001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146</v>
      </c>
      <c r="AU282" s="250" t="s">
        <v>92</v>
      </c>
      <c r="AV282" s="14" t="s">
        <v>92</v>
      </c>
      <c r="AW282" s="14" t="s">
        <v>40</v>
      </c>
      <c r="AX282" s="14" t="s">
        <v>81</v>
      </c>
      <c r="AY282" s="250" t="s">
        <v>132</v>
      </c>
    </row>
    <row r="283" s="15" customFormat="1">
      <c r="A283" s="15"/>
      <c r="B283" s="251"/>
      <c r="C283" s="252"/>
      <c r="D283" s="223" t="s">
        <v>146</v>
      </c>
      <c r="E283" s="253" t="s">
        <v>42</v>
      </c>
      <c r="F283" s="254" t="s">
        <v>168</v>
      </c>
      <c r="G283" s="252"/>
      <c r="H283" s="255">
        <v>4.4550000000000001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1" t="s">
        <v>146</v>
      </c>
      <c r="AU283" s="261" t="s">
        <v>92</v>
      </c>
      <c r="AV283" s="15" t="s">
        <v>140</v>
      </c>
      <c r="AW283" s="15" t="s">
        <v>4</v>
      </c>
      <c r="AX283" s="15" t="s">
        <v>89</v>
      </c>
      <c r="AY283" s="261" t="s">
        <v>132</v>
      </c>
    </row>
    <row r="284" s="2" customFormat="1" ht="24.15" customHeight="1">
      <c r="A284" s="42"/>
      <c r="B284" s="43"/>
      <c r="C284" s="210" t="s">
        <v>389</v>
      </c>
      <c r="D284" s="210" t="s">
        <v>135</v>
      </c>
      <c r="E284" s="211" t="s">
        <v>576</v>
      </c>
      <c r="F284" s="212" t="s">
        <v>577</v>
      </c>
      <c r="G284" s="213" t="s">
        <v>311</v>
      </c>
      <c r="H284" s="214">
        <v>27</v>
      </c>
      <c r="I284" s="215"/>
      <c r="J284" s="216">
        <f>ROUND(I284*H284,2)</f>
        <v>0</v>
      </c>
      <c r="K284" s="212" t="s">
        <v>139</v>
      </c>
      <c r="L284" s="48"/>
      <c r="M284" s="217" t="s">
        <v>42</v>
      </c>
      <c r="N284" s="218" t="s">
        <v>52</v>
      </c>
      <c r="O284" s="88"/>
      <c r="P284" s="219">
        <f>O284*H284</f>
        <v>0</v>
      </c>
      <c r="Q284" s="219">
        <v>1.0000000000000001E-05</v>
      </c>
      <c r="R284" s="219">
        <f>Q284*H284</f>
        <v>0.00027</v>
      </c>
      <c r="S284" s="219">
        <v>0</v>
      </c>
      <c r="T284" s="220">
        <f>S284*H284</f>
        <v>0</v>
      </c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R284" s="221" t="s">
        <v>140</v>
      </c>
      <c r="AT284" s="221" t="s">
        <v>135</v>
      </c>
      <c r="AU284" s="221" t="s">
        <v>92</v>
      </c>
      <c r="AY284" s="20" t="s">
        <v>132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20" t="s">
        <v>89</v>
      </c>
      <c r="BK284" s="222">
        <f>ROUND(I284*H284,2)</f>
        <v>0</v>
      </c>
      <c r="BL284" s="20" t="s">
        <v>140</v>
      </c>
      <c r="BM284" s="221" t="s">
        <v>578</v>
      </c>
    </row>
    <row r="285" s="2" customFormat="1">
      <c r="A285" s="42"/>
      <c r="B285" s="43"/>
      <c r="C285" s="44"/>
      <c r="D285" s="223" t="s">
        <v>142</v>
      </c>
      <c r="E285" s="44"/>
      <c r="F285" s="224" t="s">
        <v>579</v>
      </c>
      <c r="G285" s="44"/>
      <c r="H285" s="44"/>
      <c r="I285" s="225"/>
      <c r="J285" s="44"/>
      <c r="K285" s="44"/>
      <c r="L285" s="48"/>
      <c r="M285" s="226"/>
      <c r="N285" s="227"/>
      <c r="O285" s="88"/>
      <c r="P285" s="88"/>
      <c r="Q285" s="88"/>
      <c r="R285" s="88"/>
      <c r="S285" s="88"/>
      <c r="T285" s="89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T285" s="20" t="s">
        <v>142</v>
      </c>
      <c r="AU285" s="20" t="s">
        <v>92</v>
      </c>
    </row>
    <row r="286" s="2" customFormat="1">
      <c r="A286" s="42"/>
      <c r="B286" s="43"/>
      <c r="C286" s="44"/>
      <c r="D286" s="228" t="s">
        <v>144</v>
      </c>
      <c r="E286" s="44"/>
      <c r="F286" s="229" t="s">
        <v>580</v>
      </c>
      <c r="G286" s="44"/>
      <c r="H286" s="44"/>
      <c r="I286" s="225"/>
      <c r="J286" s="44"/>
      <c r="K286" s="44"/>
      <c r="L286" s="48"/>
      <c r="M286" s="226"/>
      <c r="N286" s="227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0" t="s">
        <v>144</v>
      </c>
      <c r="AU286" s="20" t="s">
        <v>92</v>
      </c>
    </row>
    <row r="287" s="13" customFormat="1">
      <c r="A287" s="13"/>
      <c r="B287" s="230"/>
      <c r="C287" s="231"/>
      <c r="D287" s="223" t="s">
        <v>146</v>
      </c>
      <c r="E287" s="232" t="s">
        <v>42</v>
      </c>
      <c r="F287" s="233" t="s">
        <v>759</v>
      </c>
      <c r="G287" s="231"/>
      <c r="H287" s="232" t="s">
        <v>42</v>
      </c>
      <c r="I287" s="234"/>
      <c r="J287" s="231"/>
      <c r="K287" s="231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146</v>
      </c>
      <c r="AU287" s="239" t="s">
        <v>92</v>
      </c>
      <c r="AV287" s="13" t="s">
        <v>89</v>
      </c>
      <c r="AW287" s="13" t="s">
        <v>40</v>
      </c>
      <c r="AX287" s="13" t="s">
        <v>81</v>
      </c>
      <c r="AY287" s="239" t="s">
        <v>132</v>
      </c>
    </row>
    <row r="288" s="14" customFormat="1">
      <c r="A288" s="14"/>
      <c r="B288" s="240"/>
      <c r="C288" s="241"/>
      <c r="D288" s="223" t="s">
        <v>146</v>
      </c>
      <c r="E288" s="242" t="s">
        <v>42</v>
      </c>
      <c r="F288" s="243" t="s">
        <v>331</v>
      </c>
      <c r="G288" s="241"/>
      <c r="H288" s="244">
        <v>27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146</v>
      </c>
      <c r="AU288" s="250" t="s">
        <v>92</v>
      </c>
      <c r="AV288" s="14" t="s">
        <v>92</v>
      </c>
      <c r="AW288" s="14" t="s">
        <v>40</v>
      </c>
      <c r="AX288" s="14" t="s">
        <v>81</v>
      </c>
      <c r="AY288" s="250" t="s">
        <v>132</v>
      </c>
    </row>
    <row r="289" s="15" customFormat="1">
      <c r="A289" s="15"/>
      <c r="B289" s="251"/>
      <c r="C289" s="252"/>
      <c r="D289" s="223" t="s">
        <v>146</v>
      </c>
      <c r="E289" s="253" t="s">
        <v>42</v>
      </c>
      <c r="F289" s="254" t="s">
        <v>168</v>
      </c>
      <c r="G289" s="252"/>
      <c r="H289" s="255">
        <v>27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1" t="s">
        <v>146</v>
      </c>
      <c r="AU289" s="261" t="s">
        <v>92</v>
      </c>
      <c r="AV289" s="15" t="s">
        <v>140</v>
      </c>
      <c r="AW289" s="15" t="s">
        <v>40</v>
      </c>
      <c r="AX289" s="15" t="s">
        <v>89</v>
      </c>
      <c r="AY289" s="261" t="s">
        <v>132</v>
      </c>
    </row>
    <row r="290" s="2" customFormat="1" ht="24.15" customHeight="1">
      <c r="A290" s="42"/>
      <c r="B290" s="43"/>
      <c r="C290" s="273" t="s">
        <v>395</v>
      </c>
      <c r="D290" s="273" t="s">
        <v>196</v>
      </c>
      <c r="E290" s="274" t="s">
        <v>582</v>
      </c>
      <c r="F290" s="275" t="s">
        <v>583</v>
      </c>
      <c r="G290" s="276" t="s">
        <v>311</v>
      </c>
      <c r="H290" s="277">
        <v>28.350000000000001</v>
      </c>
      <c r="I290" s="278"/>
      <c r="J290" s="279">
        <f>ROUND(I290*H290,2)</f>
        <v>0</v>
      </c>
      <c r="K290" s="275" t="s">
        <v>139</v>
      </c>
      <c r="L290" s="280"/>
      <c r="M290" s="281" t="s">
        <v>42</v>
      </c>
      <c r="N290" s="282" t="s">
        <v>52</v>
      </c>
      <c r="O290" s="88"/>
      <c r="P290" s="219">
        <f>O290*H290</f>
        <v>0</v>
      </c>
      <c r="Q290" s="219">
        <v>0.0041099999999999999</v>
      </c>
      <c r="R290" s="219">
        <f>Q290*H290</f>
        <v>0.11651850000000001</v>
      </c>
      <c r="S290" s="219">
        <v>0</v>
      </c>
      <c r="T290" s="220">
        <f>S290*H290</f>
        <v>0</v>
      </c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R290" s="221" t="s">
        <v>195</v>
      </c>
      <c r="AT290" s="221" t="s">
        <v>196</v>
      </c>
      <c r="AU290" s="221" t="s">
        <v>92</v>
      </c>
      <c r="AY290" s="20" t="s">
        <v>132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20" t="s">
        <v>89</v>
      </c>
      <c r="BK290" s="222">
        <f>ROUND(I290*H290,2)</f>
        <v>0</v>
      </c>
      <c r="BL290" s="20" t="s">
        <v>140</v>
      </c>
      <c r="BM290" s="221" t="s">
        <v>584</v>
      </c>
    </row>
    <row r="291" s="2" customFormat="1">
      <c r="A291" s="42"/>
      <c r="B291" s="43"/>
      <c r="C291" s="44"/>
      <c r="D291" s="223" t="s">
        <v>142</v>
      </c>
      <c r="E291" s="44"/>
      <c r="F291" s="224" t="s">
        <v>583</v>
      </c>
      <c r="G291" s="44"/>
      <c r="H291" s="44"/>
      <c r="I291" s="225"/>
      <c r="J291" s="44"/>
      <c r="K291" s="44"/>
      <c r="L291" s="48"/>
      <c r="M291" s="226"/>
      <c r="N291" s="227"/>
      <c r="O291" s="88"/>
      <c r="P291" s="88"/>
      <c r="Q291" s="88"/>
      <c r="R291" s="88"/>
      <c r="S291" s="88"/>
      <c r="T291" s="89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T291" s="20" t="s">
        <v>142</v>
      </c>
      <c r="AU291" s="20" t="s">
        <v>92</v>
      </c>
    </row>
    <row r="292" s="13" customFormat="1">
      <c r="A292" s="13"/>
      <c r="B292" s="230"/>
      <c r="C292" s="231"/>
      <c r="D292" s="223" t="s">
        <v>146</v>
      </c>
      <c r="E292" s="232" t="s">
        <v>42</v>
      </c>
      <c r="F292" s="233" t="s">
        <v>759</v>
      </c>
      <c r="G292" s="231"/>
      <c r="H292" s="232" t="s">
        <v>42</v>
      </c>
      <c r="I292" s="234"/>
      <c r="J292" s="231"/>
      <c r="K292" s="231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146</v>
      </c>
      <c r="AU292" s="239" t="s">
        <v>92</v>
      </c>
      <c r="AV292" s="13" t="s">
        <v>89</v>
      </c>
      <c r="AW292" s="13" t="s">
        <v>40</v>
      </c>
      <c r="AX292" s="13" t="s">
        <v>81</v>
      </c>
      <c r="AY292" s="239" t="s">
        <v>132</v>
      </c>
    </row>
    <row r="293" s="14" customFormat="1">
      <c r="A293" s="14"/>
      <c r="B293" s="240"/>
      <c r="C293" s="241"/>
      <c r="D293" s="223" t="s">
        <v>146</v>
      </c>
      <c r="E293" s="242" t="s">
        <v>42</v>
      </c>
      <c r="F293" s="243" t="s">
        <v>920</v>
      </c>
      <c r="G293" s="241"/>
      <c r="H293" s="244">
        <v>28.350000000000001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146</v>
      </c>
      <c r="AU293" s="250" t="s">
        <v>92</v>
      </c>
      <c r="AV293" s="14" t="s">
        <v>92</v>
      </c>
      <c r="AW293" s="14" t="s">
        <v>40</v>
      </c>
      <c r="AX293" s="14" t="s">
        <v>81</v>
      </c>
      <c r="AY293" s="250" t="s">
        <v>132</v>
      </c>
    </row>
    <row r="294" s="15" customFormat="1">
      <c r="A294" s="15"/>
      <c r="B294" s="251"/>
      <c r="C294" s="252"/>
      <c r="D294" s="223" t="s">
        <v>146</v>
      </c>
      <c r="E294" s="253" t="s">
        <v>42</v>
      </c>
      <c r="F294" s="254" t="s">
        <v>168</v>
      </c>
      <c r="G294" s="252"/>
      <c r="H294" s="255">
        <v>28.350000000000001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1" t="s">
        <v>146</v>
      </c>
      <c r="AU294" s="261" t="s">
        <v>92</v>
      </c>
      <c r="AV294" s="15" t="s">
        <v>140</v>
      </c>
      <c r="AW294" s="15" t="s">
        <v>40</v>
      </c>
      <c r="AX294" s="15" t="s">
        <v>89</v>
      </c>
      <c r="AY294" s="261" t="s">
        <v>132</v>
      </c>
    </row>
    <row r="295" s="2" customFormat="1" ht="33" customHeight="1">
      <c r="A295" s="42"/>
      <c r="B295" s="43"/>
      <c r="C295" s="210" t="s">
        <v>403</v>
      </c>
      <c r="D295" s="210" t="s">
        <v>135</v>
      </c>
      <c r="E295" s="211" t="s">
        <v>587</v>
      </c>
      <c r="F295" s="212" t="s">
        <v>588</v>
      </c>
      <c r="G295" s="213" t="s">
        <v>457</v>
      </c>
      <c r="H295" s="214">
        <v>18</v>
      </c>
      <c r="I295" s="215"/>
      <c r="J295" s="216">
        <f>ROUND(I295*H295,2)</f>
        <v>0</v>
      </c>
      <c r="K295" s="212" t="s">
        <v>139</v>
      </c>
      <c r="L295" s="48"/>
      <c r="M295" s="217" t="s">
        <v>42</v>
      </c>
      <c r="N295" s="218" t="s">
        <v>52</v>
      </c>
      <c r="O295" s="88"/>
      <c r="P295" s="219">
        <f>O295*H295</f>
        <v>0</v>
      </c>
      <c r="Q295" s="219">
        <v>0</v>
      </c>
      <c r="R295" s="219">
        <f>Q295*H295</f>
        <v>0</v>
      </c>
      <c r="S295" s="219">
        <v>0</v>
      </c>
      <c r="T295" s="220">
        <f>S295*H295</f>
        <v>0</v>
      </c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R295" s="221" t="s">
        <v>140</v>
      </c>
      <c r="AT295" s="221" t="s">
        <v>135</v>
      </c>
      <c r="AU295" s="221" t="s">
        <v>92</v>
      </c>
      <c r="AY295" s="20" t="s">
        <v>132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20" t="s">
        <v>89</v>
      </c>
      <c r="BK295" s="222">
        <f>ROUND(I295*H295,2)</f>
        <v>0</v>
      </c>
      <c r="BL295" s="20" t="s">
        <v>140</v>
      </c>
      <c r="BM295" s="221" t="s">
        <v>589</v>
      </c>
    </row>
    <row r="296" s="2" customFormat="1">
      <c r="A296" s="42"/>
      <c r="B296" s="43"/>
      <c r="C296" s="44"/>
      <c r="D296" s="223" t="s">
        <v>142</v>
      </c>
      <c r="E296" s="44"/>
      <c r="F296" s="224" t="s">
        <v>590</v>
      </c>
      <c r="G296" s="44"/>
      <c r="H296" s="44"/>
      <c r="I296" s="225"/>
      <c r="J296" s="44"/>
      <c r="K296" s="44"/>
      <c r="L296" s="48"/>
      <c r="M296" s="226"/>
      <c r="N296" s="227"/>
      <c r="O296" s="88"/>
      <c r="P296" s="88"/>
      <c r="Q296" s="88"/>
      <c r="R296" s="88"/>
      <c r="S296" s="88"/>
      <c r="T296" s="89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T296" s="20" t="s">
        <v>142</v>
      </c>
      <c r="AU296" s="20" t="s">
        <v>92</v>
      </c>
    </row>
    <row r="297" s="2" customFormat="1">
      <c r="A297" s="42"/>
      <c r="B297" s="43"/>
      <c r="C297" s="44"/>
      <c r="D297" s="228" t="s">
        <v>144</v>
      </c>
      <c r="E297" s="44"/>
      <c r="F297" s="229" t="s">
        <v>591</v>
      </c>
      <c r="G297" s="44"/>
      <c r="H297" s="44"/>
      <c r="I297" s="225"/>
      <c r="J297" s="44"/>
      <c r="K297" s="44"/>
      <c r="L297" s="48"/>
      <c r="M297" s="226"/>
      <c r="N297" s="227"/>
      <c r="O297" s="88"/>
      <c r="P297" s="88"/>
      <c r="Q297" s="88"/>
      <c r="R297" s="88"/>
      <c r="S297" s="88"/>
      <c r="T297" s="89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T297" s="20" t="s">
        <v>144</v>
      </c>
      <c r="AU297" s="20" t="s">
        <v>92</v>
      </c>
    </row>
    <row r="298" s="13" customFormat="1">
      <c r="A298" s="13"/>
      <c r="B298" s="230"/>
      <c r="C298" s="231"/>
      <c r="D298" s="223" t="s">
        <v>146</v>
      </c>
      <c r="E298" s="232" t="s">
        <v>42</v>
      </c>
      <c r="F298" s="233" t="s">
        <v>759</v>
      </c>
      <c r="G298" s="231"/>
      <c r="H298" s="232" t="s">
        <v>42</v>
      </c>
      <c r="I298" s="234"/>
      <c r="J298" s="231"/>
      <c r="K298" s="231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146</v>
      </c>
      <c r="AU298" s="239" t="s">
        <v>92</v>
      </c>
      <c r="AV298" s="13" t="s">
        <v>89</v>
      </c>
      <c r="AW298" s="13" t="s">
        <v>40</v>
      </c>
      <c r="AX298" s="13" t="s">
        <v>81</v>
      </c>
      <c r="AY298" s="239" t="s">
        <v>132</v>
      </c>
    </row>
    <row r="299" s="14" customFormat="1">
      <c r="A299" s="14"/>
      <c r="B299" s="240"/>
      <c r="C299" s="241"/>
      <c r="D299" s="223" t="s">
        <v>146</v>
      </c>
      <c r="E299" s="242" t="s">
        <v>42</v>
      </c>
      <c r="F299" s="243" t="s">
        <v>921</v>
      </c>
      <c r="G299" s="241"/>
      <c r="H299" s="244">
        <v>18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146</v>
      </c>
      <c r="AU299" s="250" t="s">
        <v>92</v>
      </c>
      <c r="AV299" s="14" t="s">
        <v>92</v>
      </c>
      <c r="AW299" s="14" t="s">
        <v>40</v>
      </c>
      <c r="AX299" s="14" t="s">
        <v>89</v>
      </c>
      <c r="AY299" s="250" t="s">
        <v>132</v>
      </c>
    </row>
    <row r="300" s="2" customFormat="1" ht="16.5" customHeight="1">
      <c r="A300" s="42"/>
      <c r="B300" s="43"/>
      <c r="C300" s="273" t="s">
        <v>409</v>
      </c>
      <c r="D300" s="273" t="s">
        <v>196</v>
      </c>
      <c r="E300" s="274" t="s">
        <v>594</v>
      </c>
      <c r="F300" s="275" t="s">
        <v>595</v>
      </c>
      <c r="G300" s="276" t="s">
        <v>457</v>
      </c>
      <c r="H300" s="277">
        <v>12</v>
      </c>
      <c r="I300" s="278"/>
      <c r="J300" s="279">
        <f>ROUND(I300*H300,2)</f>
        <v>0</v>
      </c>
      <c r="K300" s="275" t="s">
        <v>139</v>
      </c>
      <c r="L300" s="280"/>
      <c r="M300" s="281" t="s">
        <v>42</v>
      </c>
      <c r="N300" s="282" t="s">
        <v>52</v>
      </c>
      <c r="O300" s="88"/>
      <c r="P300" s="219">
        <f>O300*H300</f>
        <v>0</v>
      </c>
      <c r="Q300" s="219">
        <v>0.00064999999999999997</v>
      </c>
      <c r="R300" s="219">
        <f>Q300*H300</f>
        <v>0.0077999999999999996</v>
      </c>
      <c r="S300" s="219">
        <v>0</v>
      </c>
      <c r="T300" s="220">
        <f>S300*H300</f>
        <v>0</v>
      </c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R300" s="221" t="s">
        <v>195</v>
      </c>
      <c r="AT300" s="221" t="s">
        <v>196</v>
      </c>
      <c r="AU300" s="221" t="s">
        <v>92</v>
      </c>
      <c r="AY300" s="20" t="s">
        <v>132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20" t="s">
        <v>89</v>
      </c>
      <c r="BK300" s="222">
        <f>ROUND(I300*H300,2)</f>
        <v>0</v>
      </c>
      <c r="BL300" s="20" t="s">
        <v>140</v>
      </c>
      <c r="BM300" s="221" t="s">
        <v>596</v>
      </c>
    </row>
    <row r="301" s="2" customFormat="1">
      <c r="A301" s="42"/>
      <c r="B301" s="43"/>
      <c r="C301" s="44"/>
      <c r="D301" s="223" t="s">
        <v>142</v>
      </c>
      <c r="E301" s="44"/>
      <c r="F301" s="224" t="s">
        <v>595</v>
      </c>
      <c r="G301" s="44"/>
      <c r="H301" s="44"/>
      <c r="I301" s="225"/>
      <c r="J301" s="44"/>
      <c r="K301" s="44"/>
      <c r="L301" s="48"/>
      <c r="M301" s="226"/>
      <c r="N301" s="227"/>
      <c r="O301" s="88"/>
      <c r="P301" s="88"/>
      <c r="Q301" s="88"/>
      <c r="R301" s="88"/>
      <c r="S301" s="88"/>
      <c r="T301" s="89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T301" s="20" t="s">
        <v>142</v>
      </c>
      <c r="AU301" s="20" t="s">
        <v>92</v>
      </c>
    </row>
    <row r="302" s="13" customFormat="1">
      <c r="A302" s="13"/>
      <c r="B302" s="230"/>
      <c r="C302" s="231"/>
      <c r="D302" s="223" t="s">
        <v>146</v>
      </c>
      <c r="E302" s="232" t="s">
        <v>42</v>
      </c>
      <c r="F302" s="233" t="s">
        <v>892</v>
      </c>
      <c r="G302" s="231"/>
      <c r="H302" s="232" t="s">
        <v>42</v>
      </c>
      <c r="I302" s="234"/>
      <c r="J302" s="231"/>
      <c r="K302" s="231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146</v>
      </c>
      <c r="AU302" s="239" t="s">
        <v>92</v>
      </c>
      <c r="AV302" s="13" t="s">
        <v>89</v>
      </c>
      <c r="AW302" s="13" t="s">
        <v>40</v>
      </c>
      <c r="AX302" s="13" t="s">
        <v>81</v>
      </c>
      <c r="AY302" s="239" t="s">
        <v>132</v>
      </c>
    </row>
    <row r="303" s="14" customFormat="1">
      <c r="A303" s="14"/>
      <c r="B303" s="240"/>
      <c r="C303" s="241"/>
      <c r="D303" s="223" t="s">
        <v>146</v>
      </c>
      <c r="E303" s="242" t="s">
        <v>42</v>
      </c>
      <c r="F303" s="243" t="s">
        <v>8</v>
      </c>
      <c r="G303" s="241"/>
      <c r="H303" s="244">
        <v>12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146</v>
      </c>
      <c r="AU303" s="250" t="s">
        <v>92</v>
      </c>
      <c r="AV303" s="14" t="s">
        <v>92</v>
      </c>
      <c r="AW303" s="14" t="s">
        <v>40</v>
      </c>
      <c r="AX303" s="14" t="s">
        <v>89</v>
      </c>
      <c r="AY303" s="250" t="s">
        <v>132</v>
      </c>
    </row>
    <row r="304" s="2" customFormat="1" ht="16.5" customHeight="1">
      <c r="A304" s="42"/>
      <c r="B304" s="43"/>
      <c r="C304" s="273" t="s">
        <v>414</v>
      </c>
      <c r="D304" s="273" t="s">
        <v>196</v>
      </c>
      <c r="E304" s="274" t="s">
        <v>598</v>
      </c>
      <c r="F304" s="275" t="s">
        <v>599</v>
      </c>
      <c r="G304" s="276" t="s">
        <v>457</v>
      </c>
      <c r="H304" s="277">
        <v>6</v>
      </c>
      <c r="I304" s="278"/>
      <c r="J304" s="279">
        <f>ROUND(I304*H304,2)</f>
        <v>0</v>
      </c>
      <c r="K304" s="275" t="s">
        <v>42</v>
      </c>
      <c r="L304" s="280"/>
      <c r="M304" s="281" t="s">
        <v>42</v>
      </c>
      <c r="N304" s="282" t="s">
        <v>52</v>
      </c>
      <c r="O304" s="88"/>
      <c r="P304" s="219">
        <f>O304*H304</f>
        <v>0</v>
      </c>
      <c r="Q304" s="219">
        <v>0.00125</v>
      </c>
      <c r="R304" s="219">
        <f>Q304*H304</f>
        <v>0.0074999999999999997</v>
      </c>
      <c r="S304" s="219">
        <v>0</v>
      </c>
      <c r="T304" s="220">
        <f>S304*H304</f>
        <v>0</v>
      </c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R304" s="221" t="s">
        <v>195</v>
      </c>
      <c r="AT304" s="221" t="s">
        <v>196</v>
      </c>
      <c r="AU304" s="221" t="s">
        <v>92</v>
      </c>
      <c r="AY304" s="20" t="s">
        <v>132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20" t="s">
        <v>89</v>
      </c>
      <c r="BK304" s="222">
        <f>ROUND(I304*H304,2)</f>
        <v>0</v>
      </c>
      <c r="BL304" s="20" t="s">
        <v>140</v>
      </c>
      <c r="BM304" s="221" t="s">
        <v>600</v>
      </c>
    </row>
    <row r="305" s="2" customFormat="1">
      <c r="A305" s="42"/>
      <c r="B305" s="43"/>
      <c r="C305" s="44"/>
      <c r="D305" s="223" t="s">
        <v>142</v>
      </c>
      <c r="E305" s="44"/>
      <c r="F305" s="224" t="s">
        <v>599</v>
      </c>
      <c r="G305" s="44"/>
      <c r="H305" s="44"/>
      <c r="I305" s="225"/>
      <c r="J305" s="44"/>
      <c r="K305" s="44"/>
      <c r="L305" s="48"/>
      <c r="M305" s="226"/>
      <c r="N305" s="227"/>
      <c r="O305" s="88"/>
      <c r="P305" s="88"/>
      <c r="Q305" s="88"/>
      <c r="R305" s="88"/>
      <c r="S305" s="88"/>
      <c r="T305" s="89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T305" s="20" t="s">
        <v>142</v>
      </c>
      <c r="AU305" s="20" t="s">
        <v>92</v>
      </c>
    </row>
    <row r="306" s="13" customFormat="1">
      <c r="A306" s="13"/>
      <c r="B306" s="230"/>
      <c r="C306" s="231"/>
      <c r="D306" s="223" t="s">
        <v>146</v>
      </c>
      <c r="E306" s="232" t="s">
        <v>42</v>
      </c>
      <c r="F306" s="233" t="s">
        <v>892</v>
      </c>
      <c r="G306" s="231"/>
      <c r="H306" s="232" t="s">
        <v>42</v>
      </c>
      <c r="I306" s="234"/>
      <c r="J306" s="231"/>
      <c r="K306" s="231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146</v>
      </c>
      <c r="AU306" s="239" t="s">
        <v>92</v>
      </c>
      <c r="AV306" s="13" t="s">
        <v>89</v>
      </c>
      <c r="AW306" s="13" t="s">
        <v>40</v>
      </c>
      <c r="AX306" s="13" t="s">
        <v>81</v>
      </c>
      <c r="AY306" s="239" t="s">
        <v>132</v>
      </c>
    </row>
    <row r="307" s="14" customFormat="1">
      <c r="A307" s="14"/>
      <c r="B307" s="240"/>
      <c r="C307" s="241"/>
      <c r="D307" s="223" t="s">
        <v>146</v>
      </c>
      <c r="E307" s="242" t="s">
        <v>42</v>
      </c>
      <c r="F307" s="243" t="s">
        <v>178</v>
      </c>
      <c r="G307" s="241"/>
      <c r="H307" s="244">
        <v>6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146</v>
      </c>
      <c r="AU307" s="250" t="s">
        <v>92</v>
      </c>
      <c r="AV307" s="14" t="s">
        <v>92</v>
      </c>
      <c r="AW307" s="14" t="s">
        <v>40</v>
      </c>
      <c r="AX307" s="14" t="s">
        <v>81</v>
      </c>
      <c r="AY307" s="250" t="s">
        <v>132</v>
      </c>
    </row>
    <row r="308" s="15" customFormat="1">
      <c r="A308" s="15"/>
      <c r="B308" s="251"/>
      <c r="C308" s="252"/>
      <c r="D308" s="223" t="s">
        <v>146</v>
      </c>
      <c r="E308" s="253" t="s">
        <v>42</v>
      </c>
      <c r="F308" s="254" t="s">
        <v>168</v>
      </c>
      <c r="G308" s="252"/>
      <c r="H308" s="255">
        <v>6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1" t="s">
        <v>146</v>
      </c>
      <c r="AU308" s="261" t="s">
        <v>92</v>
      </c>
      <c r="AV308" s="15" t="s">
        <v>140</v>
      </c>
      <c r="AW308" s="15" t="s">
        <v>4</v>
      </c>
      <c r="AX308" s="15" t="s">
        <v>89</v>
      </c>
      <c r="AY308" s="261" t="s">
        <v>132</v>
      </c>
    </row>
    <row r="309" s="2" customFormat="1" ht="24.15" customHeight="1">
      <c r="A309" s="42"/>
      <c r="B309" s="43"/>
      <c r="C309" s="210" t="s">
        <v>419</v>
      </c>
      <c r="D309" s="210" t="s">
        <v>135</v>
      </c>
      <c r="E309" s="211" t="s">
        <v>602</v>
      </c>
      <c r="F309" s="212" t="s">
        <v>603</v>
      </c>
      <c r="G309" s="213" t="s">
        <v>604</v>
      </c>
      <c r="H309" s="214">
        <v>27</v>
      </c>
      <c r="I309" s="215"/>
      <c r="J309" s="216">
        <f>ROUND(I309*H309,2)</f>
        <v>0</v>
      </c>
      <c r="K309" s="212" t="s">
        <v>139</v>
      </c>
      <c r="L309" s="48"/>
      <c r="M309" s="217" t="s">
        <v>42</v>
      </c>
      <c r="N309" s="218" t="s">
        <v>52</v>
      </c>
      <c r="O309" s="88"/>
      <c r="P309" s="219">
        <f>O309*H309</f>
        <v>0</v>
      </c>
      <c r="Q309" s="219">
        <v>0.00010000000000000001</v>
      </c>
      <c r="R309" s="219">
        <f>Q309*H309</f>
        <v>0.0027000000000000001</v>
      </c>
      <c r="S309" s="219">
        <v>0</v>
      </c>
      <c r="T309" s="220">
        <f>S309*H309</f>
        <v>0</v>
      </c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R309" s="221" t="s">
        <v>140</v>
      </c>
      <c r="AT309" s="221" t="s">
        <v>135</v>
      </c>
      <c r="AU309" s="221" t="s">
        <v>92</v>
      </c>
      <c r="AY309" s="20" t="s">
        <v>132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20" t="s">
        <v>89</v>
      </c>
      <c r="BK309" s="222">
        <f>ROUND(I309*H309,2)</f>
        <v>0</v>
      </c>
      <c r="BL309" s="20" t="s">
        <v>140</v>
      </c>
      <c r="BM309" s="221" t="s">
        <v>605</v>
      </c>
    </row>
    <row r="310" s="2" customFormat="1">
      <c r="A310" s="42"/>
      <c r="B310" s="43"/>
      <c r="C310" s="44"/>
      <c r="D310" s="223" t="s">
        <v>142</v>
      </c>
      <c r="E310" s="44"/>
      <c r="F310" s="224" t="s">
        <v>606</v>
      </c>
      <c r="G310" s="44"/>
      <c r="H310" s="44"/>
      <c r="I310" s="225"/>
      <c r="J310" s="44"/>
      <c r="K310" s="44"/>
      <c r="L310" s="48"/>
      <c r="M310" s="226"/>
      <c r="N310" s="227"/>
      <c r="O310" s="88"/>
      <c r="P310" s="88"/>
      <c r="Q310" s="88"/>
      <c r="R310" s="88"/>
      <c r="S310" s="88"/>
      <c r="T310" s="89"/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T310" s="20" t="s">
        <v>142</v>
      </c>
      <c r="AU310" s="20" t="s">
        <v>92</v>
      </c>
    </row>
    <row r="311" s="2" customFormat="1">
      <c r="A311" s="42"/>
      <c r="B311" s="43"/>
      <c r="C311" s="44"/>
      <c r="D311" s="228" t="s">
        <v>144</v>
      </c>
      <c r="E311" s="44"/>
      <c r="F311" s="229" t="s">
        <v>607</v>
      </c>
      <c r="G311" s="44"/>
      <c r="H311" s="44"/>
      <c r="I311" s="225"/>
      <c r="J311" s="44"/>
      <c r="K311" s="44"/>
      <c r="L311" s="48"/>
      <c r="M311" s="226"/>
      <c r="N311" s="227"/>
      <c r="O311" s="88"/>
      <c r="P311" s="88"/>
      <c r="Q311" s="88"/>
      <c r="R311" s="88"/>
      <c r="S311" s="88"/>
      <c r="T311" s="89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T311" s="20" t="s">
        <v>144</v>
      </c>
      <c r="AU311" s="20" t="s">
        <v>92</v>
      </c>
    </row>
    <row r="312" s="13" customFormat="1">
      <c r="A312" s="13"/>
      <c r="B312" s="230"/>
      <c r="C312" s="231"/>
      <c r="D312" s="223" t="s">
        <v>146</v>
      </c>
      <c r="E312" s="232" t="s">
        <v>42</v>
      </c>
      <c r="F312" s="233" t="s">
        <v>892</v>
      </c>
      <c r="G312" s="231"/>
      <c r="H312" s="232" t="s">
        <v>42</v>
      </c>
      <c r="I312" s="234"/>
      <c r="J312" s="231"/>
      <c r="K312" s="231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146</v>
      </c>
      <c r="AU312" s="239" t="s">
        <v>92</v>
      </c>
      <c r="AV312" s="13" t="s">
        <v>89</v>
      </c>
      <c r="AW312" s="13" t="s">
        <v>40</v>
      </c>
      <c r="AX312" s="13" t="s">
        <v>81</v>
      </c>
      <c r="AY312" s="239" t="s">
        <v>132</v>
      </c>
    </row>
    <row r="313" s="14" customFormat="1">
      <c r="A313" s="14"/>
      <c r="B313" s="240"/>
      <c r="C313" s="241"/>
      <c r="D313" s="223" t="s">
        <v>146</v>
      </c>
      <c r="E313" s="242" t="s">
        <v>42</v>
      </c>
      <c r="F313" s="243" t="s">
        <v>331</v>
      </c>
      <c r="G313" s="241"/>
      <c r="H313" s="244">
        <v>27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146</v>
      </c>
      <c r="AU313" s="250" t="s">
        <v>92</v>
      </c>
      <c r="AV313" s="14" t="s">
        <v>92</v>
      </c>
      <c r="AW313" s="14" t="s">
        <v>40</v>
      </c>
      <c r="AX313" s="14" t="s">
        <v>81</v>
      </c>
      <c r="AY313" s="250" t="s">
        <v>132</v>
      </c>
    </row>
    <row r="314" s="15" customFormat="1">
      <c r="A314" s="15"/>
      <c r="B314" s="251"/>
      <c r="C314" s="252"/>
      <c r="D314" s="223" t="s">
        <v>146</v>
      </c>
      <c r="E314" s="253" t="s">
        <v>42</v>
      </c>
      <c r="F314" s="254" t="s">
        <v>168</v>
      </c>
      <c r="G314" s="252"/>
      <c r="H314" s="255">
        <v>27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1" t="s">
        <v>146</v>
      </c>
      <c r="AU314" s="261" t="s">
        <v>92</v>
      </c>
      <c r="AV314" s="15" t="s">
        <v>140</v>
      </c>
      <c r="AW314" s="15" t="s">
        <v>40</v>
      </c>
      <c r="AX314" s="15" t="s">
        <v>89</v>
      </c>
      <c r="AY314" s="261" t="s">
        <v>132</v>
      </c>
    </row>
    <row r="315" s="2" customFormat="1" ht="24.15" customHeight="1">
      <c r="A315" s="42"/>
      <c r="B315" s="43"/>
      <c r="C315" s="210" t="s">
        <v>424</v>
      </c>
      <c r="D315" s="210" t="s">
        <v>135</v>
      </c>
      <c r="E315" s="211" t="s">
        <v>609</v>
      </c>
      <c r="F315" s="212" t="s">
        <v>610</v>
      </c>
      <c r="G315" s="213" t="s">
        <v>181</v>
      </c>
      <c r="H315" s="214">
        <v>8.5579999999999998</v>
      </c>
      <c r="I315" s="215"/>
      <c r="J315" s="216">
        <f>ROUND(I315*H315,2)</f>
        <v>0</v>
      </c>
      <c r="K315" s="212" t="s">
        <v>139</v>
      </c>
      <c r="L315" s="48"/>
      <c r="M315" s="217" t="s">
        <v>42</v>
      </c>
      <c r="N315" s="218" t="s">
        <v>52</v>
      </c>
      <c r="O315" s="88"/>
      <c r="P315" s="219">
        <f>O315*H315</f>
        <v>0</v>
      </c>
      <c r="Q315" s="219">
        <v>0</v>
      </c>
      <c r="R315" s="219">
        <f>Q315*H315</f>
        <v>0</v>
      </c>
      <c r="S315" s="219">
        <v>0</v>
      </c>
      <c r="T315" s="220">
        <f>S315*H315</f>
        <v>0</v>
      </c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R315" s="221" t="s">
        <v>140</v>
      </c>
      <c r="AT315" s="221" t="s">
        <v>135</v>
      </c>
      <c r="AU315" s="221" t="s">
        <v>92</v>
      </c>
      <c r="AY315" s="20" t="s">
        <v>132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20" t="s">
        <v>89</v>
      </c>
      <c r="BK315" s="222">
        <f>ROUND(I315*H315,2)</f>
        <v>0</v>
      </c>
      <c r="BL315" s="20" t="s">
        <v>140</v>
      </c>
      <c r="BM315" s="221" t="s">
        <v>611</v>
      </c>
    </row>
    <row r="316" s="2" customFormat="1">
      <c r="A316" s="42"/>
      <c r="B316" s="43"/>
      <c r="C316" s="44"/>
      <c r="D316" s="223" t="s">
        <v>142</v>
      </c>
      <c r="E316" s="44"/>
      <c r="F316" s="224" t="s">
        <v>612</v>
      </c>
      <c r="G316" s="44"/>
      <c r="H316" s="44"/>
      <c r="I316" s="225"/>
      <c r="J316" s="44"/>
      <c r="K316" s="44"/>
      <c r="L316" s="48"/>
      <c r="M316" s="226"/>
      <c r="N316" s="227"/>
      <c r="O316" s="88"/>
      <c r="P316" s="88"/>
      <c r="Q316" s="88"/>
      <c r="R316" s="88"/>
      <c r="S316" s="88"/>
      <c r="T316" s="89"/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T316" s="20" t="s">
        <v>142</v>
      </c>
      <c r="AU316" s="20" t="s">
        <v>92</v>
      </c>
    </row>
    <row r="317" s="2" customFormat="1">
      <c r="A317" s="42"/>
      <c r="B317" s="43"/>
      <c r="C317" s="44"/>
      <c r="D317" s="228" t="s">
        <v>144</v>
      </c>
      <c r="E317" s="44"/>
      <c r="F317" s="229" t="s">
        <v>613</v>
      </c>
      <c r="G317" s="44"/>
      <c r="H317" s="44"/>
      <c r="I317" s="225"/>
      <c r="J317" s="44"/>
      <c r="K317" s="44"/>
      <c r="L317" s="48"/>
      <c r="M317" s="226"/>
      <c r="N317" s="227"/>
      <c r="O317" s="88"/>
      <c r="P317" s="88"/>
      <c r="Q317" s="88"/>
      <c r="R317" s="88"/>
      <c r="S317" s="88"/>
      <c r="T317" s="89"/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T317" s="20" t="s">
        <v>144</v>
      </c>
      <c r="AU317" s="20" t="s">
        <v>92</v>
      </c>
    </row>
    <row r="318" s="12" customFormat="1" ht="22.8" customHeight="1">
      <c r="A318" s="12"/>
      <c r="B318" s="194"/>
      <c r="C318" s="195"/>
      <c r="D318" s="196" t="s">
        <v>80</v>
      </c>
      <c r="E318" s="208" t="s">
        <v>201</v>
      </c>
      <c r="F318" s="208" t="s">
        <v>614</v>
      </c>
      <c r="G318" s="195"/>
      <c r="H318" s="195"/>
      <c r="I318" s="198"/>
      <c r="J318" s="209">
        <f>BK318</f>
        <v>0</v>
      </c>
      <c r="K318" s="195"/>
      <c r="L318" s="200"/>
      <c r="M318" s="201"/>
      <c r="N318" s="202"/>
      <c r="O318" s="202"/>
      <c r="P318" s="203">
        <f>P319+P341</f>
        <v>0</v>
      </c>
      <c r="Q318" s="202"/>
      <c r="R318" s="203">
        <f>R319+R341</f>
        <v>0.39153900000000003</v>
      </c>
      <c r="S318" s="202"/>
      <c r="T318" s="204">
        <f>T319+T341</f>
        <v>450.72071999999997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5" t="s">
        <v>89</v>
      </c>
      <c r="AT318" s="206" t="s">
        <v>80</v>
      </c>
      <c r="AU318" s="206" t="s">
        <v>89</v>
      </c>
      <c r="AY318" s="205" t="s">
        <v>132</v>
      </c>
      <c r="BK318" s="207">
        <f>BK319+BK341</f>
        <v>0</v>
      </c>
    </row>
    <row r="319" s="12" customFormat="1" ht="20.88" customHeight="1">
      <c r="A319" s="12"/>
      <c r="B319" s="194"/>
      <c r="C319" s="195"/>
      <c r="D319" s="196" t="s">
        <v>80</v>
      </c>
      <c r="E319" s="208" t="s">
        <v>275</v>
      </c>
      <c r="F319" s="208" t="s">
        <v>615</v>
      </c>
      <c r="G319" s="195"/>
      <c r="H319" s="195"/>
      <c r="I319" s="198"/>
      <c r="J319" s="209">
        <f>BK319</f>
        <v>0</v>
      </c>
      <c r="K319" s="195"/>
      <c r="L319" s="200"/>
      <c r="M319" s="201"/>
      <c r="N319" s="202"/>
      <c r="O319" s="202"/>
      <c r="P319" s="203">
        <f>SUM(P320:P340)</f>
        <v>0</v>
      </c>
      <c r="Q319" s="202"/>
      <c r="R319" s="203">
        <f>SUM(R320:R340)</f>
        <v>0.33330900000000002</v>
      </c>
      <c r="S319" s="202"/>
      <c r="T319" s="204">
        <f>SUM(T320:T340)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5" t="s">
        <v>89</v>
      </c>
      <c r="AT319" s="206" t="s">
        <v>80</v>
      </c>
      <c r="AU319" s="206" t="s">
        <v>92</v>
      </c>
      <c r="AY319" s="205" t="s">
        <v>132</v>
      </c>
      <c r="BK319" s="207">
        <f>SUM(BK320:BK340)</f>
        <v>0</v>
      </c>
    </row>
    <row r="320" s="2" customFormat="1" ht="24.15" customHeight="1">
      <c r="A320" s="42"/>
      <c r="B320" s="43"/>
      <c r="C320" s="210" t="s">
        <v>432</v>
      </c>
      <c r="D320" s="210" t="s">
        <v>135</v>
      </c>
      <c r="E320" s="211" t="s">
        <v>632</v>
      </c>
      <c r="F320" s="212" t="s">
        <v>633</v>
      </c>
      <c r="G320" s="213" t="s">
        <v>311</v>
      </c>
      <c r="H320" s="214">
        <v>21.300000000000001</v>
      </c>
      <c r="I320" s="215"/>
      <c r="J320" s="216">
        <f>ROUND(I320*H320,2)</f>
        <v>0</v>
      </c>
      <c r="K320" s="212" t="s">
        <v>139</v>
      </c>
      <c r="L320" s="48"/>
      <c r="M320" s="217" t="s">
        <v>42</v>
      </c>
      <c r="N320" s="218" t="s">
        <v>52</v>
      </c>
      <c r="O320" s="88"/>
      <c r="P320" s="219">
        <f>O320*H320</f>
        <v>0</v>
      </c>
      <c r="Q320" s="219">
        <v>0.00064999999999999997</v>
      </c>
      <c r="R320" s="219">
        <f>Q320*H320</f>
        <v>0.013845</v>
      </c>
      <c r="S320" s="219">
        <v>0</v>
      </c>
      <c r="T320" s="220">
        <f>S320*H320</f>
        <v>0</v>
      </c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R320" s="221" t="s">
        <v>140</v>
      </c>
      <c r="AT320" s="221" t="s">
        <v>135</v>
      </c>
      <c r="AU320" s="221" t="s">
        <v>156</v>
      </c>
      <c r="AY320" s="20" t="s">
        <v>132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20" t="s">
        <v>89</v>
      </c>
      <c r="BK320" s="222">
        <f>ROUND(I320*H320,2)</f>
        <v>0</v>
      </c>
      <c r="BL320" s="20" t="s">
        <v>140</v>
      </c>
      <c r="BM320" s="221" t="s">
        <v>634</v>
      </c>
    </row>
    <row r="321" s="2" customFormat="1">
      <c r="A321" s="42"/>
      <c r="B321" s="43"/>
      <c r="C321" s="44"/>
      <c r="D321" s="223" t="s">
        <v>142</v>
      </c>
      <c r="E321" s="44"/>
      <c r="F321" s="224" t="s">
        <v>635</v>
      </c>
      <c r="G321" s="44"/>
      <c r="H321" s="44"/>
      <c r="I321" s="225"/>
      <c r="J321" s="44"/>
      <c r="K321" s="44"/>
      <c r="L321" s="48"/>
      <c r="M321" s="226"/>
      <c r="N321" s="227"/>
      <c r="O321" s="88"/>
      <c r="P321" s="88"/>
      <c r="Q321" s="88"/>
      <c r="R321" s="88"/>
      <c r="S321" s="88"/>
      <c r="T321" s="89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T321" s="20" t="s">
        <v>142</v>
      </c>
      <c r="AU321" s="20" t="s">
        <v>156</v>
      </c>
    </row>
    <row r="322" s="2" customFormat="1">
      <c r="A322" s="42"/>
      <c r="B322" s="43"/>
      <c r="C322" s="44"/>
      <c r="D322" s="228" t="s">
        <v>144</v>
      </c>
      <c r="E322" s="44"/>
      <c r="F322" s="229" t="s">
        <v>636</v>
      </c>
      <c r="G322" s="44"/>
      <c r="H322" s="44"/>
      <c r="I322" s="225"/>
      <c r="J322" s="44"/>
      <c r="K322" s="44"/>
      <c r="L322" s="48"/>
      <c r="M322" s="226"/>
      <c r="N322" s="227"/>
      <c r="O322" s="88"/>
      <c r="P322" s="88"/>
      <c r="Q322" s="88"/>
      <c r="R322" s="88"/>
      <c r="S322" s="88"/>
      <c r="T322" s="89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T322" s="20" t="s">
        <v>144</v>
      </c>
      <c r="AU322" s="20" t="s">
        <v>156</v>
      </c>
    </row>
    <row r="323" s="13" customFormat="1">
      <c r="A323" s="13"/>
      <c r="B323" s="230"/>
      <c r="C323" s="231"/>
      <c r="D323" s="223" t="s">
        <v>146</v>
      </c>
      <c r="E323" s="232" t="s">
        <v>42</v>
      </c>
      <c r="F323" s="233" t="s">
        <v>922</v>
      </c>
      <c r="G323" s="231"/>
      <c r="H323" s="232" t="s">
        <v>42</v>
      </c>
      <c r="I323" s="234"/>
      <c r="J323" s="231"/>
      <c r="K323" s="231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146</v>
      </c>
      <c r="AU323" s="239" t="s">
        <v>156</v>
      </c>
      <c r="AV323" s="13" t="s">
        <v>89</v>
      </c>
      <c r="AW323" s="13" t="s">
        <v>40</v>
      </c>
      <c r="AX323" s="13" t="s">
        <v>81</v>
      </c>
      <c r="AY323" s="239" t="s">
        <v>132</v>
      </c>
    </row>
    <row r="324" s="14" customFormat="1">
      <c r="A324" s="14"/>
      <c r="B324" s="240"/>
      <c r="C324" s="241"/>
      <c r="D324" s="223" t="s">
        <v>146</v>
      </c>
      <c r="E324" s="242" t="s">
        <v>42</v>
      </c>
      <c r="F324" s="243" t="s">
        <v>923</v>
      </c>
      <c r="G324" s="241"/>
      <c r="H324" s="244">
        <v>21.300000000000001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146</v>
      </c>
      <c r="AU324" s="250" t="s">
        <v>156</v>
      </c>
      <c r="AV324" s="14" t="s">
        <v>92</v>
      </c>
      <c r="AW324" s="14" t="s">
        <v>40</v>
      </c>
      <c r="AX324" s="14" t="s">
        <v>81</v>
      </c>
      <c r="AY324" s="250" t="s">
        <v>132</v>
      </c>
    </row>
    <row r="325" s="15" customFormat="1">
      <c r="A325" s="15"/>
      <c r="B325" s="251"/>
      <c r="C325" s="252"/>
      <c r="D325" s="223" t="s">
        <v>146</v>
      </c>
      <c r="E325" s="253" t="s">
        <v>42</v>
      </c>
      <c r="F325" s="254" t="s">
        <v>168</v>
      </c>
      <c r="G325" s="252"/>
      <c r="H325" s="255">
        <v>21.300000000000001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1" t="s">
        <v>146</v>
      </c>
      <c r="AU325" s="261" t="s">
        <v>156</v>
      </c>
      <c r="AV325" s="15" t="s">
        <v>140</v>
      </c>
      <c r="AW325" s="15" t="s">
        <v>4</v>
      </c>
      <c r="AX325" s="15" t="s">
        <v>89</v>
      </c>
      <c r="AY325" s="261" t="s">
        <v>132</v>
      </c>
    </row>
    <row r="326" s="2" customFormat="1" ht="16.5" customHeight="1">
      <c r="A326" s="42"/>
      <c r="B326" s="43"/>
      <c r="C326" s="210" t="s">
        <v>437</v>
      </c>
      <c r="D326" s="210" t="s">
        <v>135</v>
      </c>
      <c r="E326" s="211" t="s">
        <v>639</v>
      </c>
      <c r="F326" s="212" t="s">
        <v>640</v>
      </c>
      <c r="G326" s="213" t="s">
        <v>311</v>
      </c>
      <c r="H326" s="214">
        <v>21.300000000000001</v>
      </c>
      <c r="I326" s="215"/>
      <c r="J326" s="216">
        <f>ROUND(I326*H326,2)</f>
        <v>0</v>
      </c>
      <c r="K326" s="212" t="s">
        <v>139</v>
      </c>
      <c r="L326" s="48"/>
      <c r="M326" s="217" t="s">
        <v>42</v>
      </c>
      <c r="N326" s="218" t="s">
        <v>52</v>
      </c>
      <c r="O326" s="88"/>
      <c r="P326" s="219">
        <f>O326*H326</f>
        <v>0</v>
      </c>
      <c r="Q326" s="219">
        <v>0</v>
      </c>
      <c r="R326" s="219">
        <f>Q326*H326</f>
        <v>0</v>
      </c>
      <c r="S326" s="219">
        <v>0</v>
      </c>
      <c r="T326" s="220">
        <f>S326*H326</f>
        <v>0</v>
      </c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R326" s="221" t="s">
        <v>140</v>
      </c>
      <c r="AT326" s="221" t="s">
        <v>135</v>
      </c>
      <c r="AU326" s="221" t="s">
        <v>156</v>
      </c>
      <c r="AY326" s="20" t="s">
        <v>132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20" t="s">
        <v>89</v>
      </c>
      <c r="BK326" s="222">
        <f>ROUND(I326*H326,2)</f>
        <v>0</v>
      </c>
      <c r="BL326" s="20" t="s">
        <v>140</v>
      </c>
      <c r="BM326" s="221" t="s">
        <v>641</v>
      </c>
    </row>
    <row r="327" s="2" customFormat="1">
      <c r="A327" s="42"/>
      <c r="B327" s="43"/>
      <c r="C327" s="44"/>
      <c r="D327" s="223" t="s">
        <v>142</v>
      </c>
      <c r="E327" s="44"/>
      <c r="F327" s="224" t="s">
        <v>642</v>
      </c>
      <c r="G327" s="44"/>
      <c r="H327" s="44"/>
      <c r="I327" s="225"/>
      <c r="J327" s="44"/>
      <c r="K327" s="44"/>
      <c r="L327" s="48"/>
      <c r="M327" s="226"/>
      <c r="N327" s="227"/>
      <c r="O327" s="88"/>
      <c r="P327" s="88"/>
      <c r="Q327" s="88"/>
      <c r="R327" s="88"/>
      <c r="S327" s="88"/>
      <c r="T327" s="89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T327" s="20" t="s">
        <v>142</v>
      </c>
      <c r="AU327" s="20" t="s">
        <v>156</v>
      </c>
    </row>
    <row r="328" s="2" customFormat="1">
      <c r="A328" s="42"/>
      <c r="B328" s="43"/>
      <c r="C328" s="44"/>
      <c r="D328" s="228" t="s">
        <v>144</v>
      </c>
      <c r="E328" s="44"/>
      <c r="F328" s="229" t="s">
        <v>643</v>
      </c>
      <c r="G328" s="44"/>
      <c r="H328" s="44"/>
      <c r="I328" s="225"/>
      <c r="J328" s="44"/>
      <c r="K328" s="44"/>
      <c r="L328" s="48"/>
      <c r="M328" s="226"/>
      <c r="N328" s="227"/>
      <c r="O328" s="88"/>
      <c r="P328" s="88"/>
      <c r="Q328" s="88"/>
      <c r="R328" s="88"/>
      <c r="S328" s="88"/>
      <c r="T328" s="89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T328" s="20" t="s">
        <v>144</v>
      </c>
      <c r="AU328" s="20" t="s">
        <v>156</v>
      </c>
    </row>
    <row r="329" s="13" customFormat="1">
      <c r="A329" s="13"/>
      <c r="B329" s="230"/>
      <c r="C329" s="231"/>
      <c r="D329" s="223" t="s">
        <v>146</v>
      </c>
      <c r="E329" s="232" t="s">
        <v>42</v>
      </c>
      <c r="F329" s="233" t="s">
        <v>924</v>
      </c>
      <c r="G329" s="231"/>
      <c r="H329" s="232" t="s">
        <v>42</v>
      </c>
      <c r="I329" s="234"/>
      <c r="J329" s="231"/>
      <c r="K329" s="231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146</v>
      </c>
      <c r="AU329" s="239" t="s">
        <v>156</v>
      </c>
      <c r="AV329" s="13" t="s">
        <v>89</v>
      </c>
      <c r="AW329" s="13" t="s">
        <v>40</v>
      </c>
      <c r="AX329" s="13" t="s">
        <v>81</v>
      </c>
      <c r="AY329" s="239" t="s">
        <v>132</v>
      </c>
    </row>
    <row r="330" s="14" customFormat="1">
      <c r="A330" s="14"/>
      <c r="B330" s="240"/>
      <c r="C330" s="241"/>
      <c r="D330" s="223" t="s">
        <v>146</v>
      </c>
      <c r="E330" s="242" t="s">
        <v>42</v>
      </c>
      <c r="F330" s="243" t="s">
        <v>923</v>
      </c>
      <c r="G330" s="241"/>
      <c r="H330" s="244">
        <v>21.300000000000001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146</v>
      </c>
      <c r="AU330" s="250" t="s">
        <v>156</v>
      </c>
      <c r="AV330" s="14" t="s">
        <v>92</v>
      </c>
      <c r="AW330" s="14" t="s">
        <v>40</v>
      </c>
      <c r="AX330" s="14" t="s">
        <v>81</v>
      </c>
      <c r="AY330" s="250" t="s">
        <v>132</v>
      </c>
    </row>
    <row r="331" s="2" customFormat="1" ht="24.15" customHeight="1">
      <c r="A331" s="42"/>
      <c r="B331" s="43"/>
      <c r="C331" s="210" t="s">
        <v>445</v>
      </c>
      <c r="D331" s="210" t="s">
        <v>135</v>
      </c>
      <c r="E331" s="211" t="s">
        <v>646</v>
      </c>
      <c r="F331" s="212" t="s">
        <v>647</v>
      </c>
      <c r="G331" s="213" t="s">
        <v>189</v>
      </c>
      <c r="H331" s="214">
        <v>122.40000000000001</v>
      </c>
      <c r="I331" s="215"/>
      <c r="J331" s="216">
        <f>ROUND(I331*H331,2)</f>
        <v>0</v>
      </c>
      <c r="K331" s="212" t="s">
        <v>139</v>
      </c>
      <c r="L331" s="48"/>
      <c r="M331" s="217" t="s">
        <v>42</v>
      </c>
      <c r="N331" s="218" t="s">
        <v>52</v>
      </c>
      <c r="O331" s="88"/>
      <c r="P331" s="219">
        <f>O331*H331</f>
        <v>0</v>
      </c>
      <c r="Q331" s="219">
        <v>0.0025999999999999999</v>
      </c>
      <c r="R331" s="219">
        <f>Q331*H331</f>
        <v>0.31824000000000002</v>
      </c>
      <c r="S331" s="219">
        <v>0</v>
      </c>
      <c r="T331" s="220">
        <f>S331*H331</f>
        <v>0</v>
      </c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R331" s="221" t="s">
        <v>140</v>
      </c>
      <c r="AT331" s="221" t="s">
        <v>135</v>
      </c>
      <c r="AU331" s="221" t="s">
        <v>156</v>
      </c>
      <c r="AY331" s="20" t="s">
        <v>132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20" t="s">
        <v>89</v>
      </c>
      <c r="BK331" s="222">
        <f>ROUND(I331*H331,2)</f>
        <v>0</v>
      </c>
      <c r="BL331" s="20" t="s">
        <v>140</v>
      </c>
      <c r="BM331" s="221" t="s">
        <v>648</v>
      </c>
    </row>
    <row r="332" s="2" customFormat="1">
      <c r="A332" s="42"/>
      <c r="B332" s="43"/>
      <c r="C332" s="44"/>
      <c r="D332" s="223" t="s">
        <v>142</v>
      </c>
      <c r="E332" s="44"/>
      <c r="F332" s="224" t="s">
        <v>649</v>
      </c>
      <c r="G332" s="44"/>
      <c r="H332" s="44"/>
      <c r="I332" s="225"/>
      <c r="J332" s="44"/>
      <c r="K332" s="44"/>
      <c r="L332" s="48"/>
      <c r="M332" s="226"/>
      <c r="N332" s="227"/>
      <c r="O332" s="88"/>
      <c r="P332" s="88"/>
      <c r="Q332" s="88"/>
      <c r="R332" s="88"/>
      <c r="S332" s="88"/>
      <c r="T332" s="89"/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T332" s="20" t="s">
        <v>142</v>
      </c>
      <c r="AU332" s="20" t="s">
        <v>156</v>
      </c>
    </row>
    <row r="333" s="2" customFormat="1">
      <c r="A333" s="42"/>
      <c r="B333" s="43"/>
      <c r="C333" s="44"/>
      <c r="D333" s="228" t="s">
        <v>144</v>
      </c>
      <c r="E333" s="44"/>
      <c r="F333" s="229" t="s">
        <v>650</v>
      </c>
      <c r="G333" s="44"/>
      <c r="H333" s="44"/>
      <c r="I333" s="225"/>
      <c r="J333" s="44"/>
      <c r="K333" s="44"/>
      <c r="L333" s="48"/>
      <c r="M333" s="226"/>
      <c r="N333" s="227"/>
      <c r="O333" s="88"/>
      <c r="P333" s="88"/>
      <c r="Q333" s="88"/>
      <c r="R333" s="88"/>
      <c r="S333" s="88"/>
      <c r="T333" s="89"/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T333" s="20" t="s">
        <v>144</v>
      </c>
      <c r="AU333" s="20" t="s">
        <v>156</v>
      </c>
    </row>
    <row r="334" s="13" customFormat="1">
      <c r="A334" s="13"/>
      <c r="B334" s="230"/>
      <c r="C334" s="231"/>
      <c r="D334" s="223" t="s">
        <v>146</v>
      </c>
      <c r="E334" s="232" t="s">
        <v>42</v>
      </c>
      <c r="F334" s="233" t="s">
        <v>922</v>
      </c>
      <c r="G334" s="231"/>
      <c r="H334" s="232" t="s">
        <v>42</v>
      </c>
      <c r="I334" s="234"/>
      <c r="J334" s="231"/>
      <c r="K334" s="231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146</v>
      </c>
      <c r="AU334" s="239" t="s">
        <v>156</v>
      </c>
      <c r="AV334" s="13" t="s">
        <v>89</v>
      </c>
      <c r="AW334" s="13" t="s">
        <v>40</v>
      </c>
      <c r="AX334" s="13" t="s">
        <v>81</v>
      </c>
      <c r="AY334" s="239" t="s">
        <v>132</v>
      </c>
    </row>
    <row r="335" s="14" customFormat="1">
      <c r="A335" s="14"/>
      <c r="B335" s="240"/>
      <c r="C335" s="241"/>
      <c r="D335" s="223" t="s">
        <v>146</v>
      </c>
      <c r="E335" s="242" t="s">
        <v>42</v>
      </c>
      <c r="F335" s="243" t="s">
        <v>925</v>
      </c>
      <c r="G335" s="241"/>
      <c r="H335" s="244">
        <v>122.40000000000001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146</v>
      </c>
      <c r="AU335" s="250" t="s">
        <v>156</v>
      </c>
      <c r="AV335" s="14" t="s">
        <v>92</v>
      </c>
      <c r="AW335" s="14" t="s">
        <v>40</v>
      </c>
      <c r="AX335" s="14" t="s">
        <v>89</v>
      </c>
      <c r="AY335" s="250" t="s">
        <v>132</v>
      </c>
    </row>
    <row r="336" s="2" customFormat="1" ht="16.5" customHeight="1">
      <c r="A336" s="42"/>
      <c r="B336" s="43"/>
      <c r="C336" s="210" t="s">
        <v>454</v>
      </c>
      <c r="D336" s="210" t="s">
        <v>135</v>
      </c>
      <c r="E336" s="211" t="s">
        <v>653</v>
      </c>
      <c r="F336" s="212" t="s">
        <v>654</v>
      </c>
      <c r="G336" s="213" t="s">
        <v>189</v>
      </c>
      <c r="H336" s="214">
        <v>122.40000000000001</v>
      </c>
      <c r="I336" s="215"/>
      <c r="J336" s="216">
        <f>ROUND(I336*H336,2)</f>
        <v>0</v>
      </c>
      <c r="K336" s="212" t="s">
        <v>139</v>
      </c>
      <c r="L336" s="48"/>
      <c r="M336" s="217" t="s">
        <v>42</v>
      </c>
      <c r="N336" s="218" t="s">
        <v>52</v>
      </c>
      <c r="O336" s="88"/>
      <c r="P336" s="219">
        <f>O336*H336</f>
        <v>0</v>
      </c>
      <c r="Q336" s="219">
        <v>1.0000000000000001E-05</v>
      </c>
      <c r="R336" s="219">
        <f>Q336*H336</f>
        <v>0.0012240000000000003</v>
      </c>
      <c r="S336" s="219">
        <v>0</v>
      </c>
      <c r="T336" s="220">
        <f>S336*H336</f>
        <v>0</v>
      </c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R336" s="221" t="s">
        <v>140</v>
      </c>
      <c r="AT336" s="221" t="s">
        <v>135</v>
      </c>
      <c r="AU336" s="221" t="s">
        <v>156</v>
      </c>
      <c r="AY336" s="20" t="s">
        <v>132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20" t="s">
        <v>89</v>
      </c>
      <c r="BK336" s="222">
        <f>ROUND(I336*H336,2)</f>
        <v>0</v>
      </c>
      <c r="BL336" s="20" t="s">
        <v>140</v>
      </c>
      <c r="BM336" s="221" t="s">
        <v>655</v>
      </c>
    </row>
    <row r="337" s="2" customFormat="1">
      <c r="A337" s="42"/>
      <c r="B337" s="43"/>
      <c r="C337" s="44"/>
      <c r="D337" s="223" t="s">
        <v>142</v>
      </c>
      <c r="E337" s="44"/>
      <c r="F337" s="224" t="s">
        <v>656</v>
      </c>
      <c r="G337" s="44"/>
      <c r="H337" s="44"/>
      <c r="I337" s="225"/>
      <c r="J337" s="44"/>
      <c r="K337" s="44"/>
      <c r="L337" s="48"/>
      <c r="M337" s="226"/>
      <c r="N337" s="227"/>
      <c r="O337" s="88"/>
      <c r="P337" s="88"/>
      <c r="Q337" s="88"/>
      <c r="R337" s="88"/>
      <c r="S337" s="88"/>
      <c r="T337" s="89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T337" s="20" t="s">
        <v>142</v>
      </c>
      <c r="AU337" s="20" t="s">
        <v>156</v>
      </c>
    </row>
    <row r="338" s="2" customFormat="1">
      <c r="A338" s="42"/>
      <c r="B338" s="43"/>
      <c r="C338" s="44"/>
      <c r="D338" s="228" t="s">
        <v>144</v>
      </c>
      <c r="E338" s="44"/>
      <c r="F338" s="229" t="s">
        <v>657</v>
      </c>
      <c r="G338" s="44"/>
      <c r="H338" s="44"/>
      <c r="I338" s="225"/>
      <c r="J338" s="44"/>
      <c r="K338" s="44"/>
      <c r="L338" s="48"/>
      <c r="M338" s="226"/>
      <c r="N338" s="227"/>
      <c r="O338" s="88"/>
      <c r="P338" s="88"/>
      <c r="Q338" s="88"/>
      <c r="R338" s="88"/>
      <c r="S338" s="88"/>
      <c r="T338" s="89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T338" s="20" t="s">
        <v>144</v>
      </c>
      <c r="AU338" s="20" t="s">
        <v>156</v>
      </c>
    </row>
    <row r="339" s="13" customFormat="1">
      <c r="A339" s="13"/>
      <c r="B339" s="230"/>
      <c r="C339" s="231"/>
      <c r="D339" s="223" t="s">
        <v>146</v>
      </c>
      <c r="E339" s="232" t="s">
        <v>42</v>
      </c>
      <c r="F339" s="233" t="s">
        <v>922</v>
      </c>
      <c r="G339" s="231"/>
      <c r="H339" s="232" t="s">
        <v>42</v>
      </c>
      <c r="I339" s="234"/>
      <c r="J339" s="231"/>
      <c r="K339" s="231"/>
      <c r="L339" s="235"/>
      <c r="M339" s="236"/>
      <c r="N339" s="237"/>
      <c r="O339" s="237"/>
      <c r="P339" s="237"/>
      <c r="Q339" s="237"/>
      <c r="R339" s="237"/>
      <c r="S339" s="237"/>
      <c r="T339" s="23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9" t="s">
        <v>146</v>
      </c>
      <c r="AU339" s="239" t="s">
        <v>156</v>
      </c>
      <c r="AV339" s="13" t="s">
        <v>89</v>
      </c>
      <c r="AW339" s="13" t="s">
        <v>40</v>
      </c>
      <c r="AX339" s="13" t="s">
        <v>81</v>
      </c>
      <c r="AY339" s="239" t="s">
        <v>132</v>
      </c>
    </row>
    <row r="340" s="14" customFormat="1">
      <c r="A340" s="14"/>
      <c r="B340" s="240"/>
      <c r="C340" s="241"/>
      <c r="D340" s="223" t="s">
        <v>146</v>
      </c>
      <c r="E340" s="242" t="s">
        <v>42</v>
      </c>
      <c r="F340" s="243" t="s">
        <v>925</v>
      </c>
      <c r="G340" s="241"/>
      <c r="H340" s="244">
        <v>122.40000000000001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146</v>
      </c>
      <c r="AU340" s="250" t="s">
        <v>156</v>
      </c>
      <c r="AV340" s="14" t="s">
        <v>92</v>
      </c>
      <c r="AW340" s="14" t="s">
        <v>40</v>
      </c>
      <c r="AX340" s="14" t="s">
        <v>89</v>
      </c>
      <c r="AY340" s="250" t="s">
        <v>132</v>
      </c>
    </row>
    <row r="341" s="12" customFormat="1" ht="20.88" customHeight="1">
      <c r="A341" s="12"/>
      <c r="B341" s="194"/>
      <c r="C341" s="195"/>
      <c r="D341" s="196" t="s">
        <v>80</v>
      </c>
      <c r="E341" s="208" t="s">
        <v>658</v>
      </c>
      <c r="F341" s="208" t="s">
        <v>659</v>
      </c>
      <c r="G341" s="195"/>
      <c r="H341" s="195"/>
      <c r="I341" s="198"/>
      <c r="J341" s="209">
        <f>BK341</f>
        <v>0</v>
      </c>
      <c r="K341" s="195"/>
      <c r="L341" s="200"/>
      <c r="M341" s="201"/>
      <c r="N341" s="202"/>
      <c r="O341" s="202"/>
      <c r="P341" s="203">
        <f>SUM(P342:P424)</f>
        <v>0</v>
      </c>
      <c r="Q341" s="202"/>
      <c r="R341" s="203">
        <f>SUM(R342:R424)</f>
        <v>0.058230000000000004</v>
      </c>
      <c r="S341" s="202"/>
      <c r="T341" s="204">
        <f>SUM(T342:T424)</f>
        <v>450.72071999999997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5" t="s">
        <v>89</v>
      </c>
      <c r="AT341" s="206" t="s">
        <v>80</v>
      </c>
      <c r="AU341" s="206" t="s">
        <v>92</v>
      </c>
      <c r="AY341" s="205" t="s">
        <v>132</v>
      </c>
      <c r="BK341" s="207">
        <f>SUM(BK342:BK424)</f>
        <v>0</v>
      </c>
    </row>
    <row r="342" s="2" customFormat="1" ht="24.15" customHeight="1">
      <c r="A342" s="42"/>
      <c r="B342" s="43"/>
      <c r="C342" s="210" t="s">
        <v>462</v>
      </c>
      <c r="D342" s="210" t="s">
        <v>135</v>
      </c>
      <c r="E342" s="211" t="s">
        <v>661</v>
      </c>
      <c r="F342" s="212" t="s">
        <v>662</v>
      </c>
      <c r="G342" s="213" t="s">
        <v>311</v>
      </c>
      <c r="H342" s="214">
        <v>25</v>
      </c>
      <c r="I342" s="215"/>
      <c r="J342" s="216">
        <f>ROUND(I342*H342,2)</f>
        <v>0</v>
      </c>
      <c r="K342" s="212" t="s">
        <v>139</v>
      </c>
      <c r="L342" s="48"/>
      <c r="M342" s="217" t="s">
        <v>42</v>
      </c>
      <c r="N342" s="218" t="s">
        <v>52</v>
      </c>
      <c r="O342" s="88"/>
      <c r="P342" s="219">
        <f>O342*H342</f>
        <v>0</v>
      </c>
      <c r="Q342" s="219">
        <v>0</v>
      </c>
      <c r="R342" s="219">
        <f>Q342*H342</f>
        <v>0</v>
      </c>
      <c r="S342" s="219">
        <v>0</v>
      </c>
      <c r="T342" s="220">
        <f>S342*H342</f>
        <v>0</v>
      </c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R342" s="221" t="s">
        <v>140</v>
      </c>
      <c r="AT342" s="221" t="s">
        <v>135</v>
      </c>
      <c r="AU342" s="221" t="s">
        <v>156</v>
      </c>
      <c r="AY342" s="20" t="s">
        <v>132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20" t="s">
        <v>89</v>
      </c>
      <c r="BK342" s="222">
        <f>ROUND(I342*H342,2)</f>
        <v>0</v>
      </c>
      <c r="BL342" s="20" t="s">
        <v>140</v>
      </c>
      <c r="BM342" s="221" t="s">
        <v>663</v>
      </c>
    </row>
    <row r="343" s="2" customFormat="1">
      <c r="A343" s="42"/>
      <c r="B343" s="43"/>
      <c r="C343" s="44"/>
      <c r="D343" s="223" t="s">
        <v>142</v>
      </c>
      <c r="E343" s="44"/>
      <c r="F343" s="224" t="s">
        <v>664</v>
      </c>
      <c r="G343" s="44"/>
      <c r="H343" s="44"/>
      <c r="I343" s="225"/>
      <c r="J343" s="44"/>
      <c r="K343" s="44"/>
      <c r="L343" s="48"/>
      <c r="M343" s="226"/>
      <c r="N343" s="227"/>
      <c r="O343" s="88"/>
      <c r="P343" s="88"/>
      <c r="Q343" s="88"/>
      <c r="R343" s="88"/>
      <c r="S343" s="88"/>
      <c r="T343" s="89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T343" s="20" t="s">
        <v>142</v>
      </c>
      <c r="AU343" s="20" t="s">
        <v>156</v>
      </c>
    </row>
    <row r="344" s="2" customFormat="1">
      <c r="A344" s="42"/>
      <c r="B344" s="43"/>
      <c r="C344" s="44"/>
      <c r="D344" s="228" t="s">
        <v>144</v>
      </c>
      <c r="E344" s="44"/>
      <c r="F344" s="229" t="s">
        <v>665</v>
      </c>
      <c r="G344" s="44"/>
      <c r="H344" s="44"/>
      <c r="I344" s="225"/>
      <c r="J344" s="44"/>
      <c r="K344" s="44"/>
      <c r="L344" s="48"/>
      <c r="M344" s="226"/>
      <c r="N344" s="227"/>
      <c r="O344" s="88"/>
      <c r="P344" s="88"/>
      <c r="Q344" s="88"/>
      <c r="R344" s="88"/>
      <c r="S344" s="88"/>
      <c r="T344" s="89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T344" s="20" t="s">
        <v>144</v>
      </c>
      <c r="AU344" s="20" t="s">
        <v>156</v>
      </c>
    </row>
    <row r="345" s="13" customFormat="1">
      <c r="A345" s="13"/>
      <c r="B345" s="230"/>
      <c r="C345" s="231"/>
      <c r="D345" s="223" t="s">
        <v>146</v>
      </c>
      <c r="E345" s="232" t="s">
        <v>42</v>
      </c>
      <c r="F345" s="233" t="s">
        <v>753</v>
      </c>
      <c r="G345" s="231"/>
      <c r="H345" s="232" t="s">
        <v>42</v>
      </c>
      <c r="I345" s="234"/>
      <c r="J345" s="231"/>
      <c r="K345" s="231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146</v>
      </c>
      <c r="AU345" s="239" t="s">
        <v>156</v>
      </c>
      <c r="AV345" s="13" t="s">
        <v>89</v>
      </c>
      <c r="AW345" s="13" t="s">
        <v>40</v>
      </c>
      <c r="AX345" s="13" t="s">
        <v>81</v>
      </c>
      <c r="AY345" s="239" t="s">
        <v>132</v>
      </c>
    </row>
    <row r="346" s="14" customFormat="1">
      <c r="A346" s="14"/>
      <c r="B346" s="240"/>
      <c r="C346" s="241"/>
      <c r="D346" s="223" t="s">
        <v>146</v>
      </c>
      <c r="E346" s="242" t="s">
        <v>42</v>
      </c>
      <c r="F346" s="243" t="s">
        <v>317</v>
      </c>
      <c r="G346" s="241"/>
      <c r="H346" s="244">
        <v>25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0" t="s">
        <v>146</v>
      </c>
      <c r="AU346" s="250" t="s">
        <v>156</v>
      </c>
      <c r="AV346" s="14" t="s">
        <v>92</v>
      </c>
      <c r="AW346" s="14" t="s">
        <v>40</v>
      </c>
      <c r="AX346" s="14" t="s">
        <v>89</v>
      </c>
      <c r="AY346" s="250" t="s">
        <v>132</v>
      </c>
    </row>
    <row r="347" s="2" customFormat="1" ht="16.5" customHeight="1">
      <c r="A347" s="42"/>
      <c r="B347" s="43"/>
      <c r="C347" s="210" t="s">
        <v>470</v>
      </c>
      <c r="D347" s="210" t="s">
        <v>135</v>
      </c>
      <c r="E347" s="211" t="s">
        <v>667</v>
      </c>
      <c r="F347" s="212" t="s">
        <v>668</v>
      </c>
      <c r="G347" s="213" t="s">
        <v>311</v>
      </c>
      <c r="H347" s="214">
        <v>25</v>
      </c>
      <c r="I347" s="215"/>
      <c r="J347" s="216">
        <f>ROUND(I347*H347,2)</f>
        <v>0</v>
      </c>
      <c r="K347" s="212" t="s">
        <v>139</v>
      </c>
      <c r="L347" s="48"/>
      <c r="M347" s="217" t="s">
        <v>42</v>
      </c>
      <c r="N347" s="218" t="s">
        <v>52</v>
      </c>
      <c r="O347" s="88"/>
      <c r="P347" s="219">
        <f>O347*H347</f>
        <v>0</v>
      </c>
      <c r="Q347" s="219">
        <v>0</v>
      </c>
      <c r="R347" s="219">
        <f>Q347*H347</f>
        <v>0</v>
      </c>
      <c r="S347" s="219">
        <v>0</v>
      </c>
      <c r="T347" s="220">
        <f>S347*H347</f>
        <v>0</v>
      </c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R347" s="221" t="s">
        <v>140</v>
      </c>
      <c r="AT347" s="221" t="s">
        <v>135</v>
      </c>
      <c r="AU347" s="221" t="s">
        <v>156</v>
      </c>
      <c r="AY347" s="20" t="s">
        <v>132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20" t="s">
        <v>89</v>
      </c>
      <c r="BK347" s="222">
        <f>ROUND(I347*H347,2)</f>
        <v>0</v>
      </c>
      <c r="BL347" s="20" t="s">
        <v>140</v>
      </c>
      <c r="BM347" s="221" t="s">
        <v>669</v>
      </c>
    </row>
    <row r="348" s="2" customFormat="1">
      <c r="A348" s="42"/>
      <c r="B348" s="43"/>
      <c r="C348" s="44"/>
      <c r="D348" s="223" t="s">
        <v>142</v>
      </c>
      <c r="E348" s="44"/>
      <c r="F348" s="224" t="s">
        <v>670</v>
      </c>
      <c r="G348" s="44"/>
      <c r="H348" s="44"/>
      <c r="I348" s="225"/>
      <c r="J348" s="44"/>
      <c r="K348" s="44"/>
      <c r="L348" s="48"/>
      <c r="M348" s="226"/>
      <c r="N348" s="227"/>
      <c r="O348" s="88"/>
      <c r="P348" s="88"/>
      <c r="Q348" s="88"/>
      <c r="R348" s="88"/>
      <c r="S348" s="88"/>
      <c r="T348" s="89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T348" s="20" t="s">
        <v>142</v>
      </c>
      <c r="AU348" s="20" t="s">
        <v>156</v>
      </c>
    </row>
    <row r="349" s="2" customFormat="1">
      <c r="A349" s="42"/>
      <c r="B349" s="43"/>
      <c r="C349" s="44"/>
      <c r="D349" s="228" t="s">
        <v>144</v>
      </c>
      <c r="E349" s="44"/>
      <c r="F349" s="229" t="s">
        <v>671</v>
      </c>
      <c r="G349" s="44"/>
      <c r="H349" s="44"/>
      <c r="I349" s="225"/>
      <c r="J349" s="44"/>
      <c r="K349" s="44"/>
      <c r="L349" s="48"/>
      <c r="M349" s="226"/>
      <c r="N349" s="227"/>
      <c r="O349" s="88"/>
      <c r="P349" s="88"/>
      <c r="Q349" s="88"/>
      <c r="R349" s="88"/>
      <c r="S349" s="88"/>
      <c r="T349" s="89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T349" s="20" t="s">
        <v>144</v>
      </c>
      <c r="AU349" s="20" t="s">
        <v>156</v>
      </c>
    </row>
    <row r="350" s="13" customFormat="1">
      <c r="A350" s="13"/>
      <c r="B350" s="230"/>
      <c r="C350" s="231"/>
      <c r="D350" s="223" t="s">
        <v>146</v>
      </c>
      <c r="E350" s="232" t="s">
        <v>42</v>
      </c>
      <c r="F350" s="233" t="s">
        <v>753</v>
      </c>
      <c r="G350" s="231"/>
      <c r="H350" s="232" t="s">
        <v>42</v>
      </c>
      <c r="I350" s="234"/>
      <c r="J350" s="231"/>
      <c r="K350" s="231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146</v>
      </c>
      <c r="AU350" s="239" t="s">
        <v>156</v>
      </c>
      <c r="AV350" s="13" t="s">
        <v>89</v>
      </c>
      <c r="AW350" s="13" t="s">
        <v>40</v>
      </c>
      <c r="AX350" s="13" t="s">
        <v>81</v>
      </c>
      <c r="AY350" s="239" t="s">
        <v>132</v>
      </c>
    </row>
    <row r="351" s="14" customFormat="1">
      <c r="A351" s="14"/>
      <c r="B351" s="240"/>
      <c r="C351" s="241"/>
      <c r="D351" s="223" t="s">
        <v>146</v>
      </c>
      <c r="E351" s="242" t="s">
        <v>42</v>
      </c>
      <c r="F351" s="243" t="s">
        <v>317</v>
      </c>
      <c r="G351" s="241"/>
      <c r="H351" s="244">
        <v>25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146</v>
      </c>
      <c r="AU351" s="250" t="s">
        <v>156</v>
      </c>
      <c r="AV351" s="14" t="s">
        <v>92</v>
      </c>
      <c r="AW351" s="14" t="s">
        <v>40</v>
      </c>
      <c r="AX351" s="14" t="s">
        <v>89</v>
      </c>
      <c r="AY351" s="250" t="s">
        <v>132</v>
      </c>
    </row>
    <row r="352" s="2" customFormat="1" ht="24.15" customHeight="1">
      <c r="A352" s="42"/>
      <c r="B352" s="43"/>
      <c r="C352" s="210" t="s">
        <v>476</v>
      </c>
      <c r="D352" s="210" t="s">
        <v>135</v>
      </c>
      <c r="E352" s="211" t="s">
        <v>672</v>
      </c>
      <c r="F352" s="212" t="s">
        <v>673</v>
      </c>
      <c r="G352" s="213" t="s">
        <v>189</v>
      </c>
      <c r="H352" s="214">
        <v>1941</v>
      </c>
      <c r="I352" s="215"/>
      <c r="J352" s="216">
        <f>ROUND(I352*H352,2)</f>
        <v>0</v>
      </c>
      <c r="K352" s="212" t="s">
        <v>139</v>
      </c>
      <c r="L352" s="48"/>
      <c r="M352" s="217" t="s">
        <v>42</v>
      </c>
      <c r="N352" s="218" t="s">
        <v>52</v>
      </c>
      <c r="O352" s="88"/>
      <c r="P352" s="219">
        <f>O352*H352</f>
        <v>0</v>
      </c>
      <c r="Q352" s="219">
        <v>3.0000000000000001E-05</v>
      </c>
      <c r="R352" s="219">
        <f>Q352*H352</f>
        <v>0.058230000000000004</v>
      </c>
      <c r="S352" s="219">
        <v>0.23000000000000001</v>
      </c>
      <c r="T352" s="220">
        <f>S352*H352</f>
        <v>446.43000000000001</v>
      </c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R352" s="221" t="s">
        <v>140</v>
      </c>
      <c r="AT352" s="221" t="s">
        <v>135</v>
      </c>
      <c r="AU352" s="221" t="s">
        <v>156</v>
      </c>
      <c r="AY352" s="20" t="s">
        <v>132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20" t="s">
        <v>89</v>
      </c>
      <c r="BK352" s="222">
        <f>ROUND(I352*H352,2)</f>
        <v>0</v>
      </c>
      <c r="BL352" s="20" t="s">
        <v>140</v>
      </c>
      <c r="BM352" s="221" t="s">
        <v>674</v>
      </c>
    </row>
    <row r="353" s="2" customFormat="1">
      <c r="A353" s="42"/>
      <c r="B353" s="43"/>
      <c r="C353" s="44"/>
      <c r="D353" s="223" t="s">
        <v>142</v>
      </c>
      <c r="E353" s="44"/>
      <c r="F353" s="224" t="s">
        <v>675</v>
      </c>
      <c r="G353" s="44"/>
      <c r="H353" s="44"/>
      <c r="I353" s="225"/>
      <c r="J353" s="44"/>
      <c r="K353" s="44"/>
      <c r="L353" s="48"/>
      <c r="M353" s="226"/>
      <c r="N353" s="227"/>
      <c r="O353" s="88"/>
      <c r="P353" s="88"/>
      <c r="Q353" s="88"/>
      <c r="R353" s="88"/>
      <c r="S353" s="88"/>
      <c r="T353" s="89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T353" s="20" t="s">
        <v>142</v>
      </c>
      <c r="AU353" s="20" t="s">
        <v>156</v>
      </c>
    </row>
    <row r="354" s="2" customFormat="1">
      <c r="A354" s="42"/>
      <c r="B354" s="43"/>
      <c r="C354" s="44"/>
      <c r="D354" s="228" t="s">
        <v>144</v>
      </c>
      <c r="E354" s="44"/>
      <c r="F354" s="229" t="s">
        <v>676</v>
      </c>
      <c r="G354" s="44"/>
      <c r="H354" s="44"/>
      <c r="I354" s="225"/>
      <c r="J354" s="44"/>
      <c r="K354" s="44"/>
      <c r="L354" s="48"/>
      <c r="M354" s="226"/>
      <c r="N354" s="227"/>
      <c r="O354" s="88"/>
      <c r="P354" s="88"/>
      <c r="Q354" s="88"/>
      <c r="R354" s="88"/>
      <c r="S354" s="88"/>
      <c r="T354" s="89"/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T354" s="20" t="s">
        <v>144</v>
      </c>
      <c r="AU354" s="20" t="s">
        <v>156</v>
      </c>
    </row>
    <row r="355" s="13" customFormat="1">
      <c r="A355" s="13"/>
      <c r="B355" s="230"/>
      <c r="C355" s="231"/>
      <c r="D355" s="223" t="s">
        <v>146</v>
      </c>
      <c r="E355" s="232" t="s">
        <v>42</v>
      </c>
      <c r="F355" s="233" t="s">
        <v>323</v>
      </c>
      <c r="G355" s="231"/>
      <c r="H355" s="232" t="s">
        <v>42</v>
      </c>
      <c r="I355" s="234"/>
      <c r="J355" s="231"/>
      <c r="K355" s="231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146</v>
      </c>
      <c r="AU355" s="239" t="s">
        <v>156</v>
      </c>
      <c r="AV355" s="13" t="s">
        <v>89</v>
      </c>
      <c r="AW355" s="13" t="s">
        <v>40</v>
      </c>
      <c r="AX355" s="13" t="s">
        <v>81</v>
      </c>
      <c r="AY355" s="239" t="s">
        <v>132</v>
      </c>
    </row>
    <row r="356" s="14" customFormat="1">
      <c r="A356" s="14"/>
      <c r="B356" s="240"/>
      <c r="C356" s="241"/>
      <c r="D356" s="223" t="s">
        <v>146</v>
      </c>
      <c r="E356" s="242" t="s">
        <v>42</v>
      </c>
      <c r="F356" s="243" t="s">
        <v>913</v>
      </c>
      <c r="G356" s="241"/>
      <c r="H356" s="244">
        <v>1941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146</v>
      </c>
      <c r="AU356" s="250" t="s">
        <v>156</v>
      </c>
      <c r="AV356" s="14" t="s">
        <v>92</v>
      </c>
      <c r="AW356" s="14" t="s">
        <v>40</v>
      </c>
      <c r="AX356" s="14" t="s">
        <v>81</v>
      </c>
      <c r="AY356" s="250" t="s">
        <v>132</v>
      </c>
    </row>
    <row r="357" s="15" customFormat="1">
      <c r="A357" s="15"/>
      <c r="B357" s="251"/>
      <c r="C357" s="252"/>
      <c r="D357" s="223" t="s">
        <v>146</v>
      </c>
      <c r="E357" s="253" t="s">
        <v>42</v>
      </c>
      <c r="F357" s="254" t="s">
        <v>168</v>
      </c>
      <c r="G357" s="252"/>
      <c r="H357" s="255">
        <v>1941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1" t="s">
        <v>146</v>
      </c>
      <c r="AU357" s="261" t="s">
        <v>156</v>
      </c>
      <c r="AV357" s="15" t="s">
        <v>140</v>
      </c>
      <c r="AW357" s="15" t="s">
        <v>40</v>
      </c>
      <c r="AX357" s="15" t="s">
        <v>89</v>
      </c>
      <c r="AY357" s="261" t="s">
        <v>132</v>
      </c>
    </row>
    <row r="358" s="2" customFormat="1" ht="21.75" customHeight="1">
      <c r="A358" s="42"/>
      <c r="B358" s="43"/>
      <c r="C358" s="210" t="s">
        <v>482</v>
      </c>
      <c r="D358" s="210" t="s">
        <v>135</v>
      </c>
      <c r="E358" s="211" t="s">
        <v>696</v>
      </c>
      <c r="F358" s="212" t="s">
        <v>697</v>
      </c>
      <c r="G358" s="213" t="s">
        <v>181</v>
      </c>
      <c r="H358" s="214">
        <v>446.43000000000001</v>
      </c>
      <c r="I358" s="215"/>
      <c r="J358" s="216">
        <f>ROUND(I358*H358,2)</f>
        <v>0</v>
      </c>
      <c r="K358" s="212" t="s">
        <v>139</v>
      </c>
      <c r="L358" s="48"/>
      <c r="M358" s="217" t="s">
        <v>42</v>
      </c>
      <c r="N358" s="218" t="s">
        <v>52</v>
      </c>
      <c r="O358" s="88"/>
      <c r="P358" s="219">
        <f>O358*H358</f>
        <v>0</v>
      </c>
      <c r="Q358" s="219">
        <v>0</v>
      </c>
      <c r="R358" s="219">
        <f>Q358*H358</f>
        <v>0</v>
      </c>
      <c r="S358" s="219">
        <v>0</v>
      </c>
      <c r="T358" s="220">
        <f>S358*H358</f>
        <v>0</v>
      </c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R358" s="221" t="s">
        <v>140</v>
      </c>
      <c r="AT358" s="221" t="s">
        <v>135</v>
      </c>
      <c r="AU358" s="221" t="s">
        <v>156</v>
      </c>
      <c r="AY358" s="20" t="s">
        <v>132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20" t="s">
        <v>89</v>
      </c>
      <c r="BK358" s="222">
        <f>ROUND(I358*H358,2)</f>
        <v>0</v>
      </c>
      <c r="BL358" s="20" t="s">
        <v>140</v>
      </c>
      <c r="BM358" s="221" t="s">
        <v>698</v>
      </c>
    </row>
    <row r="359" s="2" customFormat="1">
      <c r="A359" s="42"/>
      <c r="B359" s="43"/>
      <c r="C359" s="44"/>
      <c r="D359" s="223" t="s">
        <v>142</v>
      </c>
      <c r="E359" s="44"/>
      <c r="F359" s="224" t="s">
        <v>699</v>
      </c>
      <c r="G359" s="44"/>
      <c r="H359" s="44"/>
      <c r="I359" s="225"/>
      <c r="J359" s="44"/>
      <c r="K359" s="44"/>
      <c r="L359" s="48"/>
      <c r="M359" s="226"/>
      <c r="N359" s="227"/>
      <c r="O359" s="88"/>
      <c r="P359" s="88"/>
      <c r="Q359" s="88"/>
      <c r="R359" s="88"/>
      <c r="S359" s="88"/>
      <c r="T359" s="89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T359" s="20" t="s">
        <v>142</v>
      </c>
      <c r="AU359" s="20" t="s">
        <v>156</v>
      </c>
    </row>
    <row r="360" s="2" customFormat="1">
      <c r="A360" s="42"/>
      <c r="B360" s="43"/>
      <c r="C360" s="44"/>
      <c r="D360" s="228" t="s">
        <v>144</v>
      </c>
      <c r="E360" s="44"/>
      <c r="F360" s="229" t="s">
        <v>700</v>
      </c>
      <c r="G360" s="44"/>
      <c r="H360" s="44"/>
      <c r="I360" s="225"/>
      <c r="J360" s="44"/>
      <c r="K360" s="44"/>
      <c r="L360" s="48"/>
      <c r="M360" s="226"/>
      <c r="N360" s="227"/>
      <c r="O360" s="88"/>
      <c r="P360" s="88"/>
      <c r="Q360" s="88"/>
      <c r="R360" s="88"/>
      <c r="S360" s="88"/>
      <c r="T360" s="89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T360" s="20" t="s">
        <v>144</v>
      </c>
      <c r="AU360" s="20" t="s">
        <v>156</v>
      </c>
    </row>
    <row r="361" s="13" customFormat="1">
      <c r="A361" s="13"/>
      <c r="B361" s="230"/>
      <c r="C361" s="231"/>
      <c r="D361" s="223" t="s">
        <v>146</v>
      </c>
      <c r="E361" s="232" t="s">
        <v>42</v>
      </c>
      <c r="F361" s="233" t="s">
        <v>323</v>
      </c>
      <c r="G361" s="231"/>
      <c r="H361" s="232" t="s">
        <v>42</v>
      </c>
      <c r="I361" s="234"/>
      <c r="J361" s="231"/>
      <c r="K361" s="231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146</v>
      </c>
      <c r="AU361" s="239" t="s">
        <v>156</v>
      </c>
      <c r="AV361" s="13" t="s">
        <v>89</v>
      </c>
      <c r="AW361" s="13" t="s">
        <v>40</v>
      </c>
      <c r="AX361" s="13" t="s">
        <v>81</v>
      </c>
      <c r="AY361" s="239" t="s">
        <v>132</v>
      </c>
    </row>
    <row r="362" s="14" customFormat="1">
      <c r="A362" s="14"/>
      <c r="B362" s="240"/>
      <c r="C362" s="241"/>
      <c r="D362" s="223" t="s">
        <v>146</v>
      </c>
      <c r="E362" s="242" t="s">
        <v>42</v>
      </c>
      <c r="F362" s="243" t="s">
        <v>926</v>
      </c>
      <c r="G362" s="241"/>
      <c r="H362" s="244">
        <v>446.43000000000001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146</v>
      </c>
      <c r="AU362" s="250" t="s">
        <v>156</v>
      </c>
      <c r="AV362" s="14" t="s">
        <v>92</v>
      </c>
      <c r="AW362" s="14" t="s">
        <v>40</v>
      </c>
      <c r="AX362" s="14" t="s">
        <v>81</v>
      </c>
      <c r="AY362" s="250" t="s">
        <v>132</v>
      </c>
    </row>
    <row r="363" s="2" customFormat="1" ht="24.15" customHeight="1">
      <c r="A363" s="42"/>
      <c r="B363" s="43"/>
      <c r="C363" s="210" t="s">
        <v>489</v>
      </c>
      <c r="D363" s="210" t="s">
        <v>135</v>
      </c>
      <c r="E363" s="211" t="s">
        <v>707</v>
      </c>
      <c r="F363" s="212" t="s">
        <v>708</v>
      </c>
      <c r="G363" s="213" t="s">
        <v>181</v>
      </c>
      <c r="H363" s="214">
        <v>10267.889999999999</v>
      </c>
      <c r="I363" s="215"/>
      <c r="J363" s="216">
        <f>ROUND(I363*H363,2)</f>
        <v>0</v>
      </c>
      <c r="K363" s="212" t="s">
        <v>139</v>
      </c>
      <c r="L363" s="48"/>
      <c r="M363" s="217" t="s">
        <v>42</v>
      </c>
      <c r="N363" s="218" t="s">
        <v>52</v>
      </c>
      <c r="O363" s="88"/>
      <c r="P363" s="219">
        <f>O363*H363</f>
        <v>0</v>
      </c>
      <c r="Q363" s="219">
        <v>0</v>
      </c>
      <c r="R363" s="219">
        <f>Q363*H363</f>
        <v>0</v>
      </c>
      <c r="S363" s="219">
        <v>0</v>
      </c>
      <c r="T363" s="220">
        <f>S363*H363</f>
        <v>0</v>
      </c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R363" s="221" t="s">
        <v>140</v>
      </c>
      <c r="AT363" s="221" t="s">
        <v>135</v>
      </c>
      <c r="AU363" s="221" t="s">
        <v>156</v>
      </c>
      <c r="AY363" s="20" t="s">
        <v>132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20" t="s">
        <v>89</v>
      </c>
      <c r="BK363" s="222">
        <f>ROUND(I363*H363,2)</f>
        <v>0</v>
      </c>
      <c r="BL363" s="20" t="s">
        <v>140</v>
      </c>
      <c r="BM363" s="221" t="s">
        <v>709</v>
      </c>
    </row>
    <row r="364" s="2" customFormat="1">
      <c r="A364" s="42"/>
      <c r="B364" s="43"/>
      <c r="C364" s="44"/>
      <c r="D364" s="223" t="s">
        <v>142</v>
      </c>
      <c r="E364" s="44"/>
      <c r="F364" s="224" t="s">
        <v>710</v>
      </c>
      <c r="G364" s="44"/>
      <c r="H364" s="44"/>
      <c r="I364" s="225"/>
      <c r="J364" s="44"/>
      <c r="K364" s="44"/>
      <c r="L364" s="48"/>
      <c r="M364" s="226"/>
      <c r="N364" s="227"/>
      <c r="O364" s="88"/>
      <c r="P364" s="88"/>
      <c r="Q364" s="88"/>
      <c r="R364" s="88"/>
      <c r="S364" s="88"/>
      <c r="T364" s="89"/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T364" s="20" t="s">
        <v>142</v>
      </c>
      <c r="AU364" s="20" t="s">
        <v>156</v>
      </c>
    </row>
    <row r="365" s="2" customFormat="1">
      <c r="A365" s="42"/>
      <c r="B365" s="43"/>
      <c r="C365" s="44"/>
      <c r="D365" s="228" t="s">
        <v>144</v>
      </c>
      <c r="E365" s="44"/>
      <c r="F365" s="229" t="s">
        <v>711</v>
      </c>
      <c r="G365" s="44"/>
      <c r="H365" s="44"/>
      <c r="I365" s="225"/>
      <c r="J365" s="44"/>
      <c r="K365" s="44"/>
      <c r="L365" s="48"/>
      <c r="M365" s="226"/>
      <c r="N365" s="227"/>
      <c r="O365" s="88"/>
      <c r="P365" s="88"/>
      <c r="Q365" s="88"/>
      <c r="R365" s="88"/>
      <c r="S365" s="88"/>
      <c r="T365" s="89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T365" s="20" t="s">
        <v>144</v>
      </c>
      <c r="AU365" s="20" t="s">
        <v>156</v>
      </c>
    </row>
    <row r="366" s="13" customFormat="1">
      <c r="A366" s="13"/>
      <c r="B366" s="230"/>
      <c r="C366" s="231"/>
      <c r="D366" s="223" t="s">
        <v>146</v>
      </c>
      <c r="E366" s="232" t="s">
        <v>42</v>
      </c>
      <c r="F366" s="233" t="s">
        <v>712</v>
      </c>
      <c r="G366" s="231"/>
      <c r="H366" s="232" t="s">
        <v>42</v>
      </c>
      <c r="I366" s="234"/>
      <c r="J366" s="231"/>
      <c r="K366" s="231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146</v>
      </c>
      <c r="AU366" s="239" t="s">
        <v>156</v>
      </c>
      <c r="AV366" s="13" t="s">
        <v>89</v>
      </c>
      <c r="AW366" s="13" t="s">
        <v>40</v>
      </c>
      <c r="AX366" s="13" t="s">
        <v>81</v>
      </c>
      <c r="AY366" s="239" t="s">
        <v>132</v>
      </c>
    </row>
    <row r="367" s="13" customFormat="1">
      <c r="A367" s="13"/>
      <c r="B367" s="230"/>
      <c r="C367" s="231"/>
      <c r="D367" s="223" t="s">
        <v>146</v>
      </c>
      <c r="E367" s="232" t="s">
        <v>42</v>
      </c>
      <c r="F367" s="233" t="s">
        <v>323</v>
      </c>
      <c r="G367" s="231"/>
      <c r="H367" s="232" t="s">
        <v>42</v>
      </c>
      <c r="I367" s="234"/>
      <c r="J367" s="231"/>
      <c r="K367" s="231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146</v>
      </c>
      <c r="AU367" s="239" t="s">
        <v>156</v>
      </c>
      <c r="AV367" s="13" t="s">
        <v>89</v>
      </c>
      <c r="AW367" s="13" t="s">
        <v>40</v>
      </c>
      <c r="AX367" s="13" t="s">
        <v>81</v>
      </c>
      <c r="AY367" s="239" t="s">
        <v>132</v>
      </c>
    </row>
    <row r="368" s="14" customFormat="1">
      <c r="A368" s="14"/>
      <c r="B368" s="240"/>
      <c r="C368" s="241"/>
      <c r="D368" s="223" t="s">
        <v>146</v>
      </c>
      <c r="E368" s="242" t="s">
        <v>42</v>
      </c>
      <c r="F368" s="243" t="s">
        <v>927</v>
      </c>
      <c r="G368" s="241"/>
      <c r="H368" s="244">
        <v>10267.889999999999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146</v>
      </c>
      <c r="AU368" s="250" t="s">
        <v>156</v>
      </c>
      <c r="AV368" s="14" t="s">
        <v>92</v>
      </c>
      <c r="AW368" s="14" t="s">
        <v>40</v>
      </c>
      <c r="AX368" s="14" t="s">
        <v>89</v>
      </c>
      <c r="AY368" s="250" t="s">
        <v>132</v>
      </c>
    </row>
    <row r="369" s="2" customFormat="1" ht="44.25" customHeight="1">
      <c r="A369" s="42"/>
      <c r="B369" s="43"/>
      <c r="C369" s="210" t="s">
        <v>495</v>
      </c>
      <c r="D369" s="210" t="s">
        <v>135</v>
      </c>
      <c r="E369" s="211" t="s">
        <v>723</v>
      </c>
      <c r="F369" s="212" t="s">
        <v>724</v>
      </c>
      <c r="G369" s="213" t="s">
        <v>181</v>
      </c>
      <c r="H369" s="214">
        <v>446.43000000000001</v>
      </c>
      <c r="I369" s="215"/>
      <c r="J369" s="216">
        <f>ROUND(I369*H369,2)</f>
        <v>0</v>
      </c>
      <c r="K369" s="212" t="s">
        <v>139</v>
      </c>
      <c r="L369" s="48"/>
      <c r="M369" s="217" t="s">
        <v>42</v>
      </c>
      <c r="N369" s="218" t="s">
        <v>52</v>
      </c>
      <c r="O369" s="88"/>
      <c r="P369" s="219">
        <f>O369*H369</f>
        <v>0</v>
      </c>
      <c r="Q369" s="219">
        <v>0</v>
      </c>
      <c r="R369" s="219">
        <f>Q369*H369</f>
        <v>0</v>
      </c>
      <c r="S369" s="219">
        <v>0</v>
      </c>
      <c r="T369" s="220">
        <f>S369*H369</f>
        <v>0</v>
      </c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R369" s="221" t="s">
        <v>140</v>
      </c>
      <c r="AT369" s="221" t="s">
        <v>135</v>
      </c>
      <c r="AU369" s="221" t="s">
        <v>156</v>
      </c>
      <c r="AY369" s="20" t="s">
        <v>132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20" t="s">
        <v>89</v>
      </c>
      <c r="BK369" s="222">
        <f>ROUND(I369*H369,2)</f>
        <v>0</v>
      </c>
      <c r="BL369" s="20" t="s">
        <v>140</v>
      </c>
      <c r="BM369" s="221" t="s">
        <v>725</v>
      </c>
    </row>
    <row r="370" s="2" customFormat="1">
      <c r="A370" s="42"/>
      <c r="B370" s="43"/>
      <c r="C370" s="44"/>
      <c r="D370" s="223" t="s">
        <v>142</v>
      </c>
      <c r="E370" s="44"/>
      <c r="F370" s="224" t="s">
        <v>726</v>
      </c>
      <c r="G370" s="44"/>
      <c r="H370" s="44"/>
      <c r="I370" s="225"/>
      <c r="J370" s="44"/>
      <c r="K370" s="44"/>
      <c r="L370" s="48"/>
      <c r="M370" s="226"/>
      <c r="N370" s="227"/>
      <c r="O370" s="88"/>
      <c r="P370" s="88"/>
      <c r="Q370" s="88"/>
      <c r="R370" s="88"/>
      <c r="S370" s="88"/>
      <c r="T370" s="89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T370" s="20" t="s">
        <v>142</v>
      </c>
      <c r="AU370" s="20" t="s">
        <v>156</v>
      </c>
    </row>
    <row r="371" s="2" customFormat="1">
      <c r="A371" s="42"/>
      <c r="B371" s="43"/>
      <c r="C371" s="44"/>
      <c r="D371" s="228" t="s">
        <v>144</v>
      </c>
      <c r="E371" s="44"/>
      <c r="F371" s="229" t="s">
        <v>727</v>
      </c>
      <c r="G371" s="44"/>
      <c r="H371" s="44"/>
      <c r="I371" s="225"/>
      <c r="J371" s="44"/>
      <c r="K371" s="44"/>
      <c r="L371" s="48"/>
      <c r="M371" s="226"/>
      <c r="N371" s="227"/>
      <c r="O371" s="88"/>
      <c r="P371" s="88"/>
      <c r="Q371" s="88"/>
      <c r="R371" s="88"/>
      <c r="S371" s="88"/>
      <c r="T371" s="89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T371" s="20" t="s">
        <v>144</v>
      </c>
      <c r="AU371" s="20" t="s">
        <v>156</v>
      </c>
    </row>
    <row r="372" s="13" customFormat="1">
      <c r="A372" s="13"/>
      <c r="B372" s="230"/>
      <c r="C372" s="231"/>
      <c r="D372" s="223" t="s">
        <v>146</v>
      </c>
      <c r="E372" s="232" t="s">
        <v>42</v>
      </c>
      <c r="F372" s="233" t="s">
        <v>323</v>
      </c>
      <c r="G372" s="231"/>
      <c r="H372" s="232" t="s">
        <v>42</v>
      </c>
      <c r="I372" s="234"/>
      <c r="J372" s="231"/>
      <c r="K372" s="231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146</v>
      </c>
      <c r="AU372" s="239" t="s">
        <v>156</v>
      </c>
      <c r="AV372" s="13" t="s">
        <v>89</v>
      </c>
      <c r="AW372" s="13" t="s">
        <v>40</v>
      </c>
      <c r="AX372" s="13" t="s">
        <v>81</v>
      </c>
      <c r="AY372" s="239" t="s">
        <v>132</v>
      </c>
    </row>
    <row r="373" s="14" customFormat="1">
      <c r="A373" s="14"/>
      <c r="B373" s="240"/>
      <c r="C373" s="241"/>
      <c r="D373" s="223" t="s">
        <v>146</v>
      </c>
      <c r="E373" s="242" t="s">
        <v>42</v>
      </c>
      <c r="F373" s="243" t="s">
        <v>926</v>
      </c>
      <c r="G373" s="241"/>
      <c r="H373" s="244">
        <v>446.43000000000001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146</v>
      </c>
      <c r="AU373" s="250" t="s">
        <v>156</v>
      </c>
      <c r="AV373" s="14" t="s">
        <v>92</v>
      </c>
      <c r="AW373" s="14" t="s">
        <v>40</v>
      </c>
      <c r="AX373" s="14" t="s">
        <v>89</v>
      </c>
      <c r="AY373" s="250" t="s">
        <v>132</v>
      </c>
    </row>
    <row r="374" s="2" customFormat="1" ht="24.15" customHeight="1">
      <c r="A374" s="42"/>
      <c r="B374" s="43"/>
      <c r="C374" s="210" t="s">
        <v>501</v>
      </c>
      <c r="D374" s="210" t="s">
        <v>135</v>
      </c>
      <c r="E374" s="211" t="s">
        <v>729</v>
      </c>
      <c r="F374" s="212" t="s">
        <v>730</v>
      </c>
      <c r="G374" s="213" t="s">
        <v>138</v>
      </c>
      <c r="H374" s="214">
        <v>1.766</v>
      </c>
      <c r="I374" s="215"/>
      <c r="J374" s="216">
        <f>ROUND(I374*H374,2)</f>
        <v>0</v>
      </c>
      <c r="K374" s="212" t="s">
        <v>139</v>
      </c>
      <c r="L374" s="48"/>
      <c r="M374" s="217" t="s">
        <v>42</v>
      </c>
      <c r="N374" s="218" t="s">
        <v>52</v>
      </c>
      <c r="O374" s="88"/>
      <c r="P374" s="219">
        <f>O374*H374</f>
        <v>0</v>
      </c>
      <c r="Q374" s="219">
        <v>0</v>
      </c>
      <c r="R374" s="219">
        <f>Q374*H374</f>
        <v>0</v>
      </c>
      <c r="S374" s="219">
        <v>1.9199999999999999</v>
      </c>
      <c r="T374" s="220">
        <f>S374*H374</f>
        <v>3.39072</v>
      </c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R374" s="221" t="s">
        <v>140</v>
      </c>
      <c r="AT374" s="221" t="s">
        <v>135</v>
      </c>
      <c r="AU374" s="221" t="s">
        <v>156</v>
      </c>
      <c r="AY374" s="20" t="s">
        <v>132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20" t="s">
        <v>89</v>
      </c>
      <c r="BK374" s="222">
        <f>ROUND(I374*H374,2)</f>
        <v>0</v>
      </c>
      <c r="BL374" s="20" t="s">
        <v>140</v>
      </c>
      <c r="BM374" s="221" t="s">
        <v>731</v>
      </c>
    </row>
    <row r="375" s="2" customFormat="1">
      <c r="A375" s="42"/>
      <c r="B375" s="43"/>
      <c r="C375" s="44"/>
      <c r="D375" s="223" t="s">
        <v>142</v>
      </c>
      <c r="E375" s="44"/>
      <c r="F375" s="224" t="s">
        <v>732</v>
      </c>
      <c r="G375" s="44"/>
      <c r="H375" s="44"/>
      <c r="I375" s="225"/>
      <c r="J375" s="44"/>
      <c r="K375" s="44"/>
      <c r="L375" s="48"/>
      <c r="M375" s="226"/>
      <c r="N375" s="227"/>
      <c r="O375" s="88"/>
      <c r="P375" s="88"/>
      <c r="Q375" s="88"/>
      <c r="R375" s="88"/>
      <c r="S375" s="88"/>
      <c r="T375" s="89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T375" s="20" t="s">
        <v>142</v>
      </c>
      <c r="AU375" s="20" t="s">
        <v>156</v>
      </c>
    </row>
    <row r="376" s="2" customFormat="1">
      <c r="A376" s="42"/>
      <c r="B376" s="43"/>
      <c r="C376" s="44"/>
      <c r="D376" s="228" t="s">
        <v>144</v>
      </c>
      <c r="E376" s="44"/>
      <c r="F376" s="229" t="s">
        <v>733</v>
      </c>
      <c r="G376" s="44"/>
      <c r="H376" s="44"/>
      <c r="I376" s="225"/>
      <c r="J376" s="44"/>
      <c r="K376" s="44"/>
      <c r="L376" s="48"/>
      <c r="M376" s="226"/>
      <c r="N376" s="227"/>
      <c r="O376" s="88"/>
      <c r="P376" s="88"/>
      <c r="Q376" s="88"/>
      <c r="R376" s="88"/>
      <c r="S376" s="88"/>
      <c r="T376" s="89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T376" s="20" t="s">
        <v>144</v>
      </c>
      <c r="AU376" s="20" t="s">
        <v>156</v>
      </c>
    </row>
    <row r="377" s="13" customFormat="1">
      <c r="A377" s="13"/>
      <c r="B377" s="230"/>
      <c r="C377" s="231"/>
      <c r="D377" s="223" t="s">
        <v>146</v>
      </c>
      <c r="E377" s="232" t="s">
        <v>42</v>
      </c>
      <c r="F377" s="233" t="s">
        <v>677</v>
      </c>
      <c r="G377" s="231"/>
      <c r="H377" s="232" t="s">
        <v>42</v>
      </c>
      <c r="I377" s="234"/>
      <c r="J377" s="231"/>
      <c r="K377" s="231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146</v>
      </c>
      <c r="AU377" s="239" t="s">
        <v>156</v>
      </c>
      <c r="AV377" s="13" t="s">
        <v>89</v>
      </c>
      <c r="AW377" s="13" t="s">
        <v>40</v>
      </c>
      <c r="AX377" s="13" t="s">
        <v>81</v>
      </c>
      <c r="AY377" s="239" t="s">
        <v>132</v>
      </c>
    </row>
    <row r="378" s="14" customFormat="1">
      <c r="A378" s="14"/>
      <c r="B378" s="240"/>
      <c r="C378" s="241"/>
      <c r="D378" s="223" t="s">
        <v>146</v>
      </c>
      <c r="E378" s="242" t="s">
        <v>42</v>
      </c>
      <c r="F378" s="243" t="s">
        <v>928</v>
      </c>
      <c r="G378" s="241"/>
      <c r="H378" s="244">
        <v>1.766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146</v>
      </c>
      <c r="AU378" s="250" t="s">
        <v>156</v>
      </c>
      <c r="AV378" s="14" t="s">
        <v>92</v>
      </c>
      <c r="AW378" s="14" t="s">
        <v>40</v>
      </c>
      <c r="AX378" s="14" t="s">
        <v>81</v>
      </c>
      <c r="AY378" s="250" t="s">
        <v>132</v>
      </c>
    </row>
    <row r="379" s="15" customFormat="1">
      <c r="A379" s="15"/>
      <c r="B379" s="251"/>
      <c r="C379" s="252"/>
      <c r="D379" s="223" t="s">
        <v>146</v>
      </c>
      <c r="E379" s="253" t="s">
        <v>42</v>
      </c>
      <c r="F379" s="254" t="s">
        <v>168</v>
      </c>
      <c r="G379" s="252"/>
      <c r="H379" s="255">
        <v>1.766</v>
      </c>
      <c r="I379" s="256"/>
      <c r="J379" s="252"/>
      <c r="K379" s="252"/>
      <c r="L379" s="257"/>
      <c r="M379" s="258"/>
      <c r="N379" s="259"/>
      <c r="O379" s="259"/>
      <c r="P379" s="259"/>
      <c r="Q379" s="259"/>
      <c r="R379" s="259"/>
      <c r="S379" s="259"/>
      <c r="T379" s="26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1" t="s">
        <v>146</v>
      </c>
      <c r="AU379" s="261" t="s">
        <v>156</v>
      </c>
      <c r="AV379" s="15" t="s">
        <v>140</v>
      </c>
      <c r="AW379" s="15" t="s">
        <v>40</v>
      </c>
      <c r="AX379" s="15" t="s">
        <v>89</v>
      </c>
      <c r="AY379" s="261" t="s">
        <v>132</v>
      </c>
    </row>
    <row r="380" s="2" customFormat="1" ht="24.15" customHeight="1">
      <c r="A380" s="42"/>
      <c r="B380" s="43"/>
      <c r="C380" s="210" t="s">
        <v>505</v>
      </c>
      <c r="D380" s="210" t="s">
        <v>135</v>
      </c>
      <c r="E380" s="211" t="s">
        <v>810</v>
      </c>
      <c r="F380" s="212" t="s">
        <v>811</v>
      </c>
      <c r="G380" s="213" t="s">
        <v>181</v>
      </c>
      <c r="H380" s="214">
        <v>3.391</v>
      </c>
      <c r="I380" s="215"/>
      <c r="J380" s="216">
        <f>ROUND(I380*H380,2)</f>
        <v>0</v>
      </c>
      <c r="K380" s="212" t="s">
        <v>139</v>
      </c>
      <c r="L380" s="48"/>
      <c r="M380" s="217" t="s">
        <v>42</v>
      </c>
      <c r="N380" s="218" t="s">
        <v>52</v>
      </c>
      <c r="O380" s="88"/>
      <c r="P380" s="219">
        <f>O380*H380</f>
        <v>0</v>
      </c>
      <c r="Q380" s="219">
        <v>0</v>
      </c>
      <c r="R380" s="219">
        <f>Q380*H380</f>
        <v>0</v>
      </c>
      <c r="S380" s="219">
        <v>0</v>
      </c>
      <c r="T380" s="220">
        <f>S380*H380</f>
        <v>0</v>
      </c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R380" s="221" t="s">
        <v>140</v>
      </c>
      <c r="AT380" s="221" t="s">
        <v>135</v>
      </c>
      <c r="AU380" s="221" t="s">
        <v>156</v>
      </c>
      <c r="AY380" s="20" t="s">
        <v>132</v>
      </c>
      <c r="BE380" s="222">
        <f>IF(N380="základní",J380,0)</f>
        <v>0</v>
      </c>
      <c r="BF380" s="222">
        <f>IF(N380="snížená",J380,0)</f>
        <v>0</v>
      </c>
      <c r="BG380" s="222">
        <f>IF(N380="zákl. přenesená",J380,0)</f>
        <v>0</v>
      </c>
      <c r="BH380" s="222">
        <f>IF(N380="sníž. přenesená",J380,0)</f>
        <v>0</v>
      </c>
      <c r="BI380" s="222">
        <f>IF(N380="nulová",J380,0)</f>
        <v>0</v>
      </c>
      <c r="BJ380" s="20" t="s">
        <v>89</v>
      </c>
      <c r="BK380" s="222">
        <f>ROUND(I380*H380,2)</f>
        <v>0</v>
      </c>
      <c r="BL380" s="20" t="s">
        <v>140</v>
      </c>
      <c r="BM380" s="221" t="s">
        <v>812</v>
      </c>
    </row>
    <row r="381" s="2" customFormat="1">
      <c r="A381" s="42"/>
      <c r="B381" s="43"/>
      <c r="C381" s="44"/>
      <c r="D381" s="223" t="s">
        <v>142</v>
      </c>
      <c r="E381" s="44"/>
      <c r="F381" s="224" t="s">
        <v>813</v>
      </c>
      <c r="G381" s="44"/>
      <c r="H381" s="44"/>
      <c r="I381" s="225"/>
      <c r="J381" s="44"/>
      <c r="K381" s="44"/>
      <c r="L381" s="48"/>
      <c r="M381" s="226"/>
      <c r="N381" s="227"/>
      <c r="O381" s="88"/>
      <c r="P381" s="88"/>
      <c r="Q381" s="88"/>
      <c r="R381" s="88"/>
      <c r="S381" s="88"/>
      <c r="T381" s="89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T381" s="20" t="s">
        <v>142</v>
      </c>
      <c r="AU381" s="20" t="s">
        <v>156</v>
      </c>
    </row>
    <row r="382" s="2" customFormat="1">
      <c r="A382" s="42"/>
      <c r="B382" s="43"/>
      <c r="C382" s="44"/>
      <c r="D382" s="228" t="s">
        <v>144</v>
      </c>
      <c r="E382" s="44"/>
      <c r="F382" s="229" t="s">
        <v>814</v>
      </c>
      <c r="G382" s="44"/>
      <c r="H382" s="44"/>
      <c r="I382" s="225"/>
      <c r="J382" s="44"/>
      <c r="K382" s="44"/>
      <c r="L382" s="48"/>
      <c r="M382" s="226"/>
      <c r="N382" s="227"/>
      <c r="O382" s="88"/>
      <c r="P382" s="88"/>
      <c r="Q382" s="88"/>
      <c r="R382" s="88"/>
      <c r="S382" s="88"/>
      <c r="T382" s="89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T382" s="20" t="s">
        <v>144</v>
      </c>
      <c r="AU382" s="20" t="s">
        <v>156</v>
      </c>
    </row>
    <row r="383" s="13" customFormat="1">
      <c r="A383" s="13"/>
      <c r="B383" s="230"/>
      <c r="C383" s="231"/>
      <c r="D383" s="223" t="s">
        <v>146</v>
      </c>
      <c r="E383" s="232" t="s">
        <v>42</v>
      </c>
      <c r="F383" s="233" t="s">
        <v>677</v>
      </c>
      <c r="G383" s="231"/>
      <c r="H383" s="232" t="s">
        <v>42</v>
      </c>
      <c r="I383" s="234"/>
      <c r="J383" s="231"/>
      <c r="K383" s="231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146</v>
      </c>
      <c r="AU383" s="239" t="s">
        <v>156</v>
      </c>
      <c r="AV383" s="13" t="s">
        <v>89</v>
      </c>
      <c r="AW383" s="13" t="s">
        <v>40</v>
      </c>
      <c r="AX383" s="13" t="s">
        <v>81</v>
      </c>
      <c r="AY383" s="239" t="s">
        <v>132</v>
      </c>
    </row>
    <row r="384" s="14" customFormat="1">
      <c r="A384" s="14"/>
      <c r="B384" s="240"/>
      <c r="C384" s="241"/>
      <c r="D384" s="223" t="s">
        <v>146</v>
      </c>
      <c r="E384" s="242" t="s">
        <v>42</v>
      </c>
      <c r="F384" s="243" t="s">
        <v>929</v>
      </c>
      <c r="G384" s="241"/>
      <c r="H384" s="244">
        <v>3.391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146</v>
      </c>
      <c r="AU384" s="250" t="s">
        <v>156</v>
      </c>
      <c r="AV384" s="14" t="s">
        <v>92</v>
      </c>
      <c r="AW384" s="14" t="s">
        <v>40</v>
      </c>
      <c r="AX384" s="14" t="s">
        <v>81</v>
      </c>
      <c r="AY384" s="250" t="s">
        <v>132</v>
      </c>
    </row>
    <row r="385" s="15" customFormat="1">
      <c r="A385" s="15"/>
      <c r="B385" s="251"/>
      <c r="C385" s="252"/>
      <c r="D385" s="223" t="s">
        <v>146</v>
      </c>
      <c r="E385" s="253" t="s">
        <v>42</v>
      </c>
      <c r="F385" s="254" t="s">
        <v>168</v>
      </c>
      <c r="G385" s="252"/>
      <c r="H385" s="255">
        <v>3.391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1" t="s">
        <v>146</v>
      </c>
      <c r="AU385" s="261" t="s">
        <v>156</v>
      </c>
      <c r="AV385" s="15" t="s">
        <v>140</v>
      </c>
      <c r="AW385" s="15" t="s">
        <v>40</v>
      </c>
      <c r="AX385" s="15" t="s">
        <v>89</v>
      </c>
      <c r="AY385" s="261" t="s">
        <v>132</v>
      </c>
    </row>
    <row r="386" s="2" customFormat="1" ht="21.75" customHeight="1">
      <c r="A386" s="42"/>
      <c r="B386" s="43"/>
      <c r="C386" s="210" t="s">
        <v>509</v>
      </c>
      <c r="D386" s="210" t="s">
        <v>135</v>
      </c>
      <c r="E386" s="211" t="s">
        <v>837</v>
      </c>
      <c r="F386" s="212" t="s">
        <v>838</v>
      </c>
      <c r="G386" s="213" t="s">
        <v>181</v>
      </c>
      <c r="H386" s="214">
        <v>3.391</v>
      </c>
      <c r="I386" s="215"/>
      <c r="J386" s="216">
        <f>ROUND(I386*H386,2)</f>
        <v>0</v>
      </c>
      <c r="K386" s="212" t="s">
        <v>139</v>
      </c>
      <c r="L386" s="48"/>
      <c r="M386" s="217" t="s">
        <v>42</v>
      </c>
      <c r="N386" s="218" t="s">
        <v>52</v>
      </c>
      <c r="O386" s="88"/>
      <c r="P386" s="219">
        <f>O386*H386</f>
        <v>0</v>
      </c>
      <c r="Q386" s="219">
        <v>0</v>
      </c>
      <c r="R386" s="219">
        <f>Q386*H386</f>
        <v>0</v>
      </c>
      <c r="S386" s="219">
        <v>0</v>
      </c>
      <c r="T386" s="220">
        <f>S386*H386</f>
        <v>0</v>
      </c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R386" s="221" t="s">
        <v>140</v>
      </c>
      <c r="AT386" s="221" t="s">
        <v>135</v>
      </c>
      <c r="AU386" s="221" t="s">
        <v>156</v>
      </c>
      <c r="AY386" s="20" t="s">
        <v>132</v>
      </c>
      <c r="BE386" s="222">
        <f>IF(N386="základní",J386,0)</f>
        <v>0</v>
      </c>
      <c r="BF386" s="222">
        <f>IF(N386="snížená",J386,0)</f>
        <v>0</v>
      </c>
      <c r="BG386" s="222">
        <f>IF(N386="zákl. přenesená",J386,0)</f>
        <v>0</v>
      </c>
      <c r="BH386" s="222">
        <f>IF(N386="sníž. přenesená",J386,0)</f>
        <v>0</v>
      </c>
      <c r="BI386" s="222">
        <f>IF(N386="nulová",J386,0)</f>
        <v>0</v>
      </c>
      <c r="BJ386" s="20" t="s">
        <v>89</v>
      </c>
      <c r="BK386" s="222">
        <f>ROUND(I386*H386,2)</f>
        <v>0</v>
      </c>
      <c r="BL386" s="20" t="s">
        <v>140</v>
      </c>
      <c r="BM386" s="221" t="s">
        <v>839</v>
      </c>
    </row>
    <row r="387" s="2" customFormat="1">
      <c r="A387" s="42"/>
      <c r="B387" s="43"/>
      <c r="C387" s="44"/>
      <c r="D387" s="223" t="s">
        <v>142</v>
      </c>
      <c r="E387" s="44"/>
      <c r="F387" s="224" t="s">
        <v>840</v>
      </c>
      <c r="G387" s="44"/>
      <c r="H387" s="44"/>
      <c r="I387" s="225"/>
      <c r="J387" s="44"/>
      <c r="K387" s="44"/>
      <c r="L387" s="48"/>
      <c r="M387" s="226"/>
      <c r="N387" s="227"/>
      <c r="O387" s="88"/>
      <c r="P387" s="88"/>
      <c r="Q387" s="88"/>
      <c r="R387" s="88"/>
      <c r="S387" s="88"/>
      <c r="T387" s="89"/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T387" s="20" t="s">
        <v>142</v>
      </c>
      <c r="AU387" s="20" t="s">
        <v>156</v>
      </c>
    </row>
    <row r="388" s="2" customFormat="1">
      <c r="A388" s="42"/>
      <c r="B388" s="43"/>
      <c r="C388" s="44"/>
      <c r="D388" s="228" t="s">
        <v>144</v>
      </c>
      <c r="E388" s="44"/>
      <c r="F388" s="229" t="s">
        <v>841</v>
      </c>
      <c r="G388" s="44"/>
      <c r="H388" s="44"/>
      <c r="I388" s="225"/>
      <c r="J388" s="44"/>
      <c r="K388" s="44"/>
      <c r="L388" s="48"/>
      <c r="M388" s="226"/>
      <c r="N388" s="227"/>
      <c r="O388" s="88"/>
      <c r="P388" s="88"/>
      <c r="Q388" s="88"/>
      <c r="R388" s="88"/>
      <c r="S388" s="88"/>
      <c r="T388" s="89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T388" s="20" t="s">
        <v>144</v>
      </c>
      <c r="AU388" s="20" t="s">
        <v>156</v>
      </c>
    </row>
    <row r="389" s="13" customFormat="1">
      <c r="A389" s="13"/>
      <c r="B389" s="230"/>
      <c r="C389" s="231"/>
      <c r="D389" s="223" t="s">
        <v>146</v>
      </c>
      <c r="E389" s="232" t="s">
        <v>42</v>
      </c>
      <c r="F389" s="233" t="s">
        <v>677</v>
      </c>
      <c r="G389" s="231"/>
      <c r="H389" s="232" t="s">
        <v>42</v>
      </c>
      <c r="I389" s="234"/>
      <c r="J389" s="231"/>
      <c r="K389" s="231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146</v>
      </c>
      <c r="AU389" s="239" t="s">
        <v>156</v>
      </c>
      <c r="AV389" s="13" t="s">
        <v>89</v>
      </c>
      <c r="AW389" s="13" t="s">
        <v>40</v>
      </c>
      <c r="AX389" s="13" t="s">
        <v>81</v>
      </c>
      <c r="AY389" s="239" t="s">
        <v>132</v>
      </c>
    </row>
    <row r="390" s="14" customFormat="1">
      <c r="A390" s="14"/>
      <c r="B390" s="240"/>
      <c r="C390" s="241"/>
      <c r="D390" s="223" t="s">
        <v>146</v>
      </c>
      <c r="E390" s="242" t="s">
        <v>42</v>
      </c>
      <c r="F390" s="243" t="s">
        <v>929</v>
      </c>
      <c r="G390" s="241"/>
      <c r="H390" s="244">
        <v>3.391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146</v>
      </c>
      <c r="AU390" s="250" t="s">
        <v>156</v>
      </c>
      <c r="AV390" s="14" t="s">
        <v>92</v>
      </c>
      <c r="AW390" s="14" t="s">
        <v>40</v>
      </c>
      <c r="AX390" s="14" t="s">
        <v>81</v>
      </c>
      <c r="AY390" s="250" t="s">
        <v>132</v>
      </c>
    </row>
    <row r="391" s="15" customFormat="1">
      <c r="A391" s="15"/>
      <c r="B391" s="251"/>
      <c r="C391" s="252"/>
      <c r="D391" s="223" t="s">
        <v>146</v>
      </c>
      <c r="E391" s="253" t="s">
        <v>42</v>
      </c>
      <c r="F391" s="254" t="s">
        <v>168</v>
      </c>
      <c r="G391" s="252"/>
      <c r="H391" s="255">
        <v>3.391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1" t="s">
        <v>146</v>
      </c>
      <c r="AU391" s="261" t="s">
        <v>156</v>
      </c>
      <c r="AV391" s="15" t="s">
        <v>140</v>
      </c>
      <c r="AW391" s="15" t="s">
        <v>40</v>
      </c>
      <c r="AX391" s="15" t="s">
        <v>89</v>
      </c>
      <c r="AY391" s="261" t="s">
        <v>132</v>
      </c>
    </row>
    <row r="392" s="2" customFormat="1" ht="24.15" customHeight="1">
      <c r="A392" s="42"/>
      <c r="B392" s="43"/>
      <c r="C392" s="210" t="s">
        <v>513</v>
      </c>
      <c r="D392" s="210" t="s">
        <v>135</v>
      </c>
      <c r="E392" s="211" t="s">
        <v>843</v>
      </c>
      <c r="F392" s="212" t="s">
        <v>844</v>
      </c>
      <c r="G392" s="213" t="s">
        <v>181</v>
      </c>
      <c r="H392" s="214">
        <v>77.998000000000005</v>
      </c>
      <c r="I392" s="215"/>
      <c r="J392" s="216">
        <f>ROUND(I392*H392,2)</f>
        <v>0</v>
      </c>
      <c r="K392" s="212" t="s">
        <v>139</v>
      </c>
      <c r="L392" s="48"/>
      <c r="M392" s="217" t="s">
        <v>42</v>
      </c>
      <c r="N392" s="218" t="s">
        <v>52</v>
      </c>
      <c r="O392" s="88"/>
      <c r="P392" s="219">
        <f>O392*H392</f>
        <v>0</v>
      </c>
      <c r="Q392" s="219">
        <v>0</v>
      </c>
      <c r="R392" s="219">
        <f>Q392*H392</f>
        <v>0</v>
      </c>
      <c r="S392" s="219">
        <v>0</v>
      </c>
      <c r="T392" s="220">
        <f>S392*H392</f>
        <v>0</v>
      </c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R392" s="221" t="s">
        <v>140</v>
      </c>
      <c r="AT392" s="221" t="s">
        <v>135</v>
      </c>
      <c r="AU392" s="221" t="s">
        <v>156</v>
      </c>
      <c r="AY392" s="20" t="s">
        <v>132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20" t="s">
        <v>89</v>
      </c>
      <c r="BK392" s="222">
        <f>ROUND(I392*H392,2)</f>
        <v>0</v>
      </c>
      <c r="BL392" s="20" t="s">
        <v>140</v>
      </c>
      <c r="BM392" s="221" t="s">
        <v>845</v>
      </c>
    </row>
    <row r="393" s="2" customFormat="1">
      <c r="A393" s="42"/>
      <c r="B393" s="43"/>
      <c r="C393" s="44"/>
      <c r="D393" s="223" t="s">
        <v>142</v>
      </c>
      <c r="E393" s="44"/>
      <c r="F393" s="224" t="s">
        <v>846</v>
      </c>
      <c r="G393" s="44"/>
      <c r="H393" s="44"/>
      <c r="I393" s="225"/>
      <c r="J393" s="44"/>
      <c r="K393" s="44"/>
      <c r="L393" s="48"/>
      <c r="M393" s="226"/>
      <c r="N393" s="227"/>
      <c r="O393" s="88"/>
      <c r="P393" s="88"/>
      <c r="Q393" s="88"/>
      <c r="R393" s="88"/>
      <c r="S393" s="88"/>
      <c r="T393" s="89"/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T393" s="20" t="s">
        <v>142</v>
      </c>
      <c r="AU393" s="20" t="s">
        <v>156</v>
      </c>
    </row>
    <row r="394" s="2" customFormat="1">
      <c r="A394" s="42"/>
      <c r="B394" s="43"/>
      <c r="C394" s="44"/>
      <c r="D394" s="228" t="s">
        <v>144</v>
      </c>
      <c r="E394" s="44"/>
      <c r="F394" s="229" t="s">
        <v>847</v>
      </c>
      <c r="G394" s="44"/>
      <c r="H394" s="44"/>
      <c r="I394" s="225"/>
      <c r="J394" s="44"/>
      <c r="K394" s="44"/>
      <c r="L394" s="48"/>
      <c r="M394" s="226"/>
      <c r="N394" s="227"/>
      <c r="O394" s="88"/>
      <c r="P394" s="88"/>
      <c r="Q394" s="88"/>
      <c r="R394" s="88"/>
      <c r="S394" s="88"/>
      <c r="T394" s="89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T394" s="20" t="s">
        <v>144</v>
      </c>
      <c r="AU394" s="20" t="s">
        <v>156</v>
      </c>
    </row>
    <row r="395" s="13" customFormat="1">
      <c r="A395" s="13"/>
      <c r="B395" s="230"/>
      <c r="C395" s="231"/>
      <c r="D395" s="223" t="s">
        <v>146</v>
      </c>
      <c r="E395" s="232" t="s">
        <v>42</v>
      </c>
      <c r="F395" s="233" t="s">
        <v>712</v>
      </c>
      <c r="G395" s="231"/>
      <c r="H395" s="232" t="s">
        <v>42</v>
      </c>
      <c r="I395" s="234"/>
      <c r="J395" s="231"/>
      <c r="K395" s="231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146</v>
      </c>
      <c r="AU395" s="239" t="s">
        <v>156</v>
      </c>
      <c r="AV395" s="13" t="s">
        <v>89</v>
      </c>
      <c r="AW395" s="13" t="s">
        <v>40</v>
      </c>
      <c r="AX395" s="13" t="s">
        <v>81</v>
      </c>
      <c r="AY395" s="239" t="s">
        <v>132</v>
      </c>
    </row>
    <row r="396" s="13" customFormat="1">
      <c r="A396" s="13"/>
      <c r="B396" s="230"/>
      <c r="C396" s="231"/>
      <c r="D396" s="223" t="s">
        <v>146</v>
      </c>
      <c r="E396" s="232" t="s">
        <v>42</v>
      </c>
      <c r="F396" s="233" t="s">
        <v>677</v>
      </c>
      <c r="G396" s="231"/>
      <c r="H396" s="232" t="s">
        <v>42</v>
      </c>
      <c r="I396" s="234"/>
      <c r="J396" s="231"/>
      <c r="K396" s="231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146</v>
      </c>
      <c r="AU396" s="239" t="s">
        <v>156</v>
      </c>
      <c r="AV396" s="13" t="s">
        <v>89</v>
      </c>
      <c r="AW396" s="13" t="s">
        <v>40</v>
      </c>
      <c r="AX396" s="13" t="s">
        <v>81</v>
      </c>
      <c r="AY396" s="239" t="s">
        <v>132</v>
      </c>
    </row>
    <row r="397" s="14" customFormat="1">
      <c r="A397" s="14"/>
      <c r="B397" s="240"/>
      <c r="C397" s="241"/>
      <c r="D397" s="223" t="s">
        <v>146</v>
      </c>
      <c r="E397" s="242" t="s">
        <v>42</v>
      </c>
      <c r="F397" s="243" t="s">
        <v>930</v>
      </c>
      <c r="G397" s="241"/>
      <c r="H397" s="244">
        <v>77.998000000000005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146</v>
      </c>
      <c r="AU397" s="250" t="s">
        <v>156</v>
      </c>
      <c r="AV397" s="14" t="s">
        <v>92</v>
      </c>
      <c r="AW397" s="14" t="s">
        <v>40</v>
      </c>
      <c r="AX397" s="14" t="s">
        <v>89</v>
      </c>
      <c r="AY397" s="250" t="s">
        <v>132</v>
      </c>
    </row>
    <row r="398" s="2" customFormat="1" ht="37.8" customHeight="1">
      <c r="A398" s="42"/>
      <c r="B398" s="43"/>
      <c r="C398" s="210" t="s">
        <v>517</v>
      </c>
      <c r="D398" s="210" t="s">
        <v>135</v>
      </c>
      <c r="E398" s="211" t="s">
        <v>853</v>
      </c>
      <c r="F398" s="212" t="s">
        <v>854</v>
      </c>
      <c r="G398" s="213" t="s">
        <v>181</v>
      </c>
      <c r="H398" s="214">
        <v>3.391</v>
      </c>
      <c r="I398" s="215"/>
      <c r="J398" s="216">
        <f>ROUND(I398*H398,2)</f>
        <v>0</v>
      </c>
      <c r="K398" s="212" t="s">
        <v>139</v>
      </c>
      <c r="L398" s="48"/>
      <c r="M398" s="217" t="s">
        <v>42</v>
      </c>
      <c r="N398" s="218" t="s">
        <v>52</v>
      </c>
      <c r="O398" s="88"/>
      <c r="P398" s="219">
        <f>O398*H398</f>
        <v>0</v>
      </c>
      <c r="Q398" s="219">
        <v>0</v>
      </c>
      <c r="R398" s="219">
        <f>Q398*H398</f>
        <v>0</v>
      </c>
      <c r="S398" s="219">
        <v>0</v>
      </c>
      <c r="T398" s="220">
        <f>S398*H398</f>
        <v>0</v>
      </c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R398" s="221" t="s">
        <v>140</v>
      </c>
      <c r="AT398" s="221" t="s">
        <v>135</v>
      </c>
      <c r="AU398" s="221" t="s">
        <v>156</v>
      </c>
      <c r="AY398" s="20" t="s">
        <v>132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20" t="s">
        <v>89</v>
      </c>
      <c r="BK398" s="222">
        <f>ROUND(I398*H398,2)</f>
        <v>0</v>
      </c>
      <c r="BL398" s="20" t="s">
        <v>140</v>
      </c>
      <c r="BM398" s="221" t="s">
        <v>855</v>
      </c>
    </row>
    <row r="399" s="2" customFormat="1">
      <c r="A399" s="42"/>
      <c r="B399" s="43"/>
      <c r="C399" s="44"/>
      <c r="D399" s="223" t="s">
        <v>142</v>
      </c>
      <c r="E399" s="44"/>
      <c r="F399" s="224" t="s">
        <v>856</v>
      </c>
      <c r="G399" s="44"/>
      <c r="H399" s="44"/>
      <c r="I399" s="225"/>
      <c r="J399" s="44"/>
      <c r="K399" s="44"/>
      <c r="L399" s="48"/>
      <c r="M399" s="226"/>
      <c r="N399" s="227"/>
      <c r="O399" s="88"/>
      <c r="P399" s="88"/>
      <c r="Q399" s="88"/>
      <c r="R399" s="88"/>
      <c r="S399" s="88"/>
      <c r="T399" s="89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T399" s="20" t="s">
        <v>142</v>
      </c>
      <c r="AU399" s="20" t="s">
        <v>156</v>
      </c>
    </row>
    <row r="400" s="2" customFormat="1">
      <c r="A400" s="42"/>
      <c r="B400" s="43"/>
      <c r="C400" s="44"/>
      <c r="D400" s="228" t="s">
        <v>144</v>
      </c>
      <c r="E400" s="44"/>
      <c r="F400" s="229" t="s">
        <v>857</v>
      </c>
      <c r="G400" s="44"/>
      <c r="H400" s="44"/>
      <c r="I400" s="225"/>
      <c r="J400" s="44"/>
      <c r="K400" s="44"/>
      <c r="L400" s="48"/>
      <c r="M400" s="226"/>
      <c r="N400" s="227"/>
      <c r="O400" s="88"/>
      <c r="P400" s="88"/>
      <c r="Q400" s="88"/>
      <c r="R400" s="88"/>
      <c r="S400" s="88"/>
      <c r="T400" s="89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T400" s="20" t="s">
        <v>144</v>
      </c>
      <c r="AU400" s="20" t="s">
        <v>156</v>
      </c>
    </row>
    <row r="401" s="13" customFormat="1">
      <c r="A401" s="13"/>
      <c r="B401" s="230"/>
      <c r="C401" s="231"/>
      <c r="D401" s="223" t="s">
        <v>146</v>
      </c>
      <c r="E401" s="232" t="s">
        <v>42</v>
      </c>
      <c r="F401" s="233" t="s">
        <v>677</v>
      </c>
      <c r="G401" s="231"/>
      <c r="H401" s="232" t="s">
        <v>42</v>
      </c>
      <c r="I401" s="234"/>
      <c r="J401" s="231"/>
      <c r="K401" s="231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146</v>
      </c>
      <c r="AU401" s="239" t="s">
        <v>156</v>
      </c>
      <c r="AV401" s="13" t="s">
        <v>89</v>
      </c>
      <c r="AW401" s="13" t="s">
        <v>40</v>
      </c>
      <c r="AX401" s="13" t="s">
        <v>81</v>
      </c>
      <c r="AY401" s="239" t="s">
        <v>132</v>
      </c>
    </row>
    <row r="402" s="14" customFormat="1">
      <c r="A402" s="14"/>
      <c r="B402" s="240"/>
      <c r="C402" s="241"/>
      <c r="D402" s="223" t="s">
        <v>146</v>
      </c>
      <c r="E402" s="242" t="s">
        <v>42</v>
      </c>
      <c r="F402" s="243" t="s">
        <v>929</v>
      </c>
      <c r="G402" s="241"/>
      <c r="H402" s="244">
        <v>3.391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146</v>
      </c>
      <c r="AU402" s="250" t="s">
        <v>156</v>
      </c>
      <c r="AV402" s="14" t="s">
        <v>92</v>
      </c>
      <c r="AW402" s="14" t="s">
        <v>40</v>
      </c>
      <c r="AX402" s="14" t="s">
        <v>81</v>
      </c>
      <c r="AY402" s="250" t="s">
        <v>132</v>
      </c>
    </row>
    <row r="403" s="15" customFormat="1">
      <c r="A403" s="15"/>
      <c r="B403" s="251"/>
      <c r="C403" s="252"/>
      <c r="D403" s="223" t="s">
        <v>146</v>
      </c>
      <c r="E403" s="253" t="s">
        <v>42</v>
      </c>
      <c r="F403" s="254" t="s">
        <v>168</v>
      </c>
      <c r="G403" s="252"/>
      <c r="H403" s="255">
        <v>3.391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1" t="s">
        <v>146</v>
      </c>
      <c r="AU403" s="261" t="s">
        <v>156</v>
      </c>
      <c r="AV403" s="15" t="s">
        <v>140</v>
      </c>
      <c r="AW403" s="15" t="s">
        <v>40</v>
      </c>
      <c r="AX403" s="15" t="s">
        <v>89</v>
      </c>
      <c r="AY403" s="261" t="s">
        <v>132</v>
      </c>
    </row>
    <row r="404" s="2" customFormat="1" ht="24.15" customHeight="1">
      <c r="A404" s="42"/>
      <c r="B404" s="43"/>
      <c r="C404" s="210" t="s">
        <v>266</v>
      </c>
      <c r="D404" s="210" t="s">
        <v>135</v>
      </c>
      <c r="E404" s="211" t="s">
        <v>859</v>
      </c>
      <c r="F404" s="212" t="s">
        <v>860</v>
      </c>
      <c r="G404" s="213" t="s">
        <v>457</v>
      </c>
      <c r="H404" s="214">
        <v>6</v>
      </c>
      <c r="I404" s="215"/>
      <c r="J404" s="216">
        <f>ROUND(I404*H404,2)</f>
        <v>0</v>
      </c>
      <c r="K404" s="212" t="s">
        <v>139</v>
      </c>
      <c r="L404" s="48"/>
      <c r="M404" s="217" t="s">
        <v>42</v>
      </c>
      <c r="N404" s="218" t="s">
        <v>52</v>
      </c>
      <c r="O404" s="88"/>
      <c r="P404" s="219">
        <f>O404*H404</f>
        <v>0</v>
      </c>
      <c r="Q404" s="219">
        <v>0</v>
      </c>
      <c r="R404" s="219">
        <f>Q404*H404</f>
        <v>0</v>
      </c>
      <c r="S404" s="219">
        <v>0.14999999999999999</v>
      </c>
      <c r="T404" s="220">
        <f>S404*H404</f>
        <v>0.89999999999999991</v>
      </c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R404" s="221" t="s">
        <v>140</v>
      </c>
      <c r="AT404" s="221" t="s">
        <v>135</v>
      </c>
      <c r="AU404" s="221" t="s">
        <v>156</v>
      </c>
      <c r="AY404" s="20" t="s">
        <v>132</v>
      </c>
      <c r="BE404" s="222">
        <f>IF(N404="základní",J404,0)</f>
        <v>0</v>
      </c>
      <c r="BF404" s="222">
        <f>IF(N404="snížená",J404,0)</f>
        <v>0</v>
      </c>
      <c r="BG404" s="222">
        <f>IF(N404="zákl. přenesená",J404,0)</f>
        <v>0</v>
      </c>
      <c r="BH404" s="222">
        <f>IF(N404="sníž. přenesená",J404,0)</f>
        <v>0</v>
      </c>
      <c r="BI404" s="222">
        <f>IF(N404="nulová",J404,0)</f>
        <v>0</v>
      </c>
      <c r="BJ404" s="20" t="s">
        <v>89</v>
      </c>
      <c r="BK404" s="222">
        <f>ROUND(I404*H404,2)</f>
        <v>0</v>
      </c>
      <c r="BL404" s="20" t="s">
        <v>140</v>
      </c>
      <c r="BM404" s="221" t="s">
        <v>861</v>
      </c>
    </row>
    <row r="405" s="2" customFormat="1">
      <c r="A405" s="42"/>
      <c r="B405" s="43"/>
      <c r="C405" s="44"/>
      <c r="D405" s="223" t="s">
        <v>142</v>
      </c>
      <c r="E405" s="44"/>
      <c r="F405" s="224" t="s">
        <v>862</v>
      </c>
      <c r="G405" s="44"/>
      <c r="H405" s="44"/>
      <c r="I405" s="225"/>
      <c r="J405" s="44"/>
      <c r="K405" s="44"/>
      <c r="L405" s="48"/>
      <c r="M405" s="226"/>
      <c r="N405" s="227"/>
      <c r="O405" s="88"/>
      <c r="P405" s="88"/>
      <c r="Q405" s="88"/>
      <c r="R405" s="88"/>
      <c r="S405" s="88"/>
      <c r="T405" s="89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T405" s="20" t="s">
        <v>142</v>
      </c>
      <c r="AU405" s="20" t="s">
        <v>156</v>
      </c>
    </row>
    <row r="406" s="2" customFormat="1">
      <c r="A406" s="42"/>
      <c r="B406" s="43"/>
      <c r="C406" s="44"/>
      <c r="D406" s="228" t="s">
        <v>144</v>
      </c>
      <c r="E406" s="44"/>
      <c r="F406" s="229" t="s">
        <v>863</v>
      </c>
      <c r="G406" s="44"/>
      <c r="H406" s="44"/>
      <c r="I406" s="225"/>
      <c r="J406" s="44"/>
      <c r="K406" s="44"/>
      <c r="L406" s="48"/>
      <c r="M406" s="226"/>
      <c r="N406" s="227"/>
      <c r="O406" s="88"/>
      <c r="P406" s="88"/>
      <c r="Q406" s="88"/>
      <c r="R406" s="88"/>
      <c r="S406" s="88"/>
      <c r="T406" s="89"/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T406" s="20" t="s">
        <v>144</v>
      </c>
      <c r="AU406" s="20" t="s">
        <v>156</v>
      </c>
    </row>
    <row r="407" s="13" customFormat="1">
      <c r="A407" s="13"/>
      <c r="B407" s="230"/>
      <c r="C407" s="231"/>
      <c r="D407" s="223" t="s">
        <v>146</v>
      </c>
      <c r="E407" s="232" t="s">
        <v>42</v>
      </c>
      <c r="F407" s="233" t="s">
        <v>931</v>
      </c>
      <c r="G407" s="231"/>
      <c r="H407" s="232" t="s">
        <v>42</v>
      </c>
      <c r="I407" s="234"/>
      <c r="J407" s="231"/>
      <c r="K407" s="231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146</v>
      </c>
      <c r="AU407" s="239" t="s">
        <v>156</v>
      </c>
      <c r="AV407" s="13" t="s">
        <v>89</v>
      </c>
      <c r="AW407" s="13" t="s">
        <v>40</v>
      </c>
      <c r="AX407" s="13" t="s">
        <v>81</v>
      </c>
      <c r="AY407" s="239" t="s">
        <v>132</v>
      </c>
    </row>
    <row r="408" s="14" customFormat="1">
      <c r="A408" s="14"/>
      <c r="B408" s="240"/>
      <c r="C408" s="241"/>
      <c r="D408" s="223" t="s">
        <v>146</v>
      </c>
      <c r="E408" s="242" t="s">
        <v>42</v>
      </c>
      <c r="F408" s="243" t="s">
        <v>178</v>
      </c>
      <c r="G408" s="241"/>
      <c r="H408" s="244">
        <v>6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146</v>
      </c>
      <c r="AU408" s="250" t="s">
        <v>156</v>
      </c>
      <c r="AV408" s="14" t="s">
        <v>92</v>
      </c>
      <c r="AW408" s="14" t="s">
        <v>40</v>
      </c>
      <c r="AX408" s="14" t="s">
        <v>81</v>
      </c>
      <c r="AY408" s="250" t="s">
        <v>132</v>
      </c>
    </row>
    <row r="409" s="2" customFormat="1" ht="24.15" customHeight="1">
      <c r="A409" s="42"/>
      <c r="B409" s="43"/>
      <c r="C409" s="210" t="s">
        <v>525</v>
      </c>
      <c r="D409" s="210" t="s">
        <v>135</v>
      </c>
      <c r="E409" s="211" t="s">
        <v>873</v>
      </c>
      <c r="F409" s="212" t="s">
        <v>874</v>
      </c>
      <c r="G409" s="213" t="s">
        <v>181</v>
      </c>
      <c r="H409" s="214">
        <v>0.90000000000000002</v>
      </c>
      <c r="I409" s="215"/>
      <c r="J409" s="216">
        <f>ROUND(I409*H409,2)</f>
        <v>0</v>
      </c>
      <c r="K409" s="212" t="s">
        <v>139</v>
      </c>
      <c r="L409" s="48"/>
      <c r="M409" s="217" t="s">
        <v>42</v>
      </c>
      <c r="N409" s="218" t="s">
        <v>52</v>
      </c>
      <c r="O409" s="88"/>
      <c r="P409" s="219">
        <f>O409*H409</f>
        <v>0</v>
      </c>
      <c r="Q409" s="219">
        <v>0</v>
      </c>
      <c r="R409" s="219">
        <f>Q409*H409</f>
        <v>0</v>
      </c>
      <c r="S409" s="219">
        <v>0</v>
      </c>
      <c r="T409" s="220">
        <f>S409*H409</f>
        <v>0</v>
      </c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R409" s="221" t="s">
        <v>140</v>
      </c>
      <c r="AT409" s="221" t="s">
        <v>135</v>
      </c>
      <c r="AU409" s="221" t="s">
        <v>156</v>
      </c>
      <c r="AY409" s="20" t="s">
        <v>132</v>
      </c>
      <c r="BE409" s="222">
        <f>IF(N409="základní",J409,0)</f>
        <v>0</v>
      </c>
      <c r="BF409" s="222">
        <f>IF(N409="snížená",J409,0)</f>
        <v>0</v>
      </c>
      <c r="BG409" s="222">
        <f>IF(N409="zákl. přenesená",J409,0)</f>
        <v>0</v>
      </c>
      <c r="BH409" s="222">
        <f>IF(N409="sníž. přenesená",J409,0)</f>
        <v>0</v>
      </c>
      <c r="BI409" s="222">
        <f>IF(N409="nulová",J409,0)</f>
        <v>0</v>
      </c>
      <c r="BJ409" s="20" t="s">
        <v>89</v>
      </c>
      <c r="BK409" s="222">
        <f>ROUND(I409*H409,2)</f>
        <v>0</v>
      </c>
      <c r="BL409" s="20" t="s">
        <v>140</v>
      </c>
      <c r="BM409" s="221" t="s">
        <v>875</v>
      </c>
    </row>
    <row r="410" s="2" customFormat="1">
      <c r="A410" s="42"/>
      <c r="B410" s="43"/>
      <c r="C410" s="44"/>
      <c r="D410" s="223" t="s">
        <v>142</v>
      </c>
      <c r="E410" s="44"/>
      <c r="F410" s="224" t="s">
        <v>876</v>
      </c>
      <c r="G410" s="44"/>
      <c r="H410" s="44"/>
      <c r="I410" s="225"/>
      <c r="J410" s="44"/>
      <c r="K410" s="44"/>
      <c r="L410" s="48"/>
      <c r="M410" s="226"/>
      <c r="N410" s="227"/>
      <c r="O410" s="88"/>
      <c r="P410" s="88"/>
      <c r="Q410" s="88"/>
      <c r="R410" s="88"/>
      <c r="S410" s="88"/>
      <c r="T410" s="89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T410" s="20" t="s">
        <v>142</v>
      </c>
      <c r="AU410" s="20" t="s">
        <v>156</v>
      </c>
    </row>
    <row r="411" s="2" customFormat="1">
      <c r="A411" s="42"/>
      <c r="B411" s="43"/>
      <c r="C411" s="44"/>
      <c r="D411" s="228" t="s">
        <v>144</v>
      </c>
      <c r="E411" s="44"/>
      <c r="F411" s="229" t="s">
        <v>877</v>
      </c>
      <c r="G411" s="44"/>
      <c r="H411" s="44"/>
      <c r="I411" s="225"/>
      <c r="J411" s="44"/>
      <c r="K411" s="44"/>
      <c r="L411" s="48"/>
      <c r="M411" s="226"/>
      <c r="N411" s="227"/>
      <c r="O411" s="88"/>
      <c r="P411" s="88"/>
      <c r="Q411" s="88"/>
      <c r="R411" s="88"/>
      <c r="S411" s="88"/>
      <c r="T411" s="89"/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T411" s="20" t="s">
        <v>144</v>
      </c>
      <c r="AU411" s="20" t="s">
        <v>156</v>
      </c>
    </row>
    <row r="412" s="13" customFormat="1">
      <c r="A412" s="13"/>
      <c r="B412" s="230"/>
      <c r="C412" s="231"/>
      <c r="D412" s="223" t="s">
        <v>146</v>
      </c>
      <c r="E412" s="232" t="s">
        <v>42</v>
      </c>
      <c r="F412" s="233" t="s">
        <v>931</v>
      </c>
      <c r="G412" s="231"/>
      <c r="H412" s="232" t="s">
        <v>42</v>
      </c>
      <c r="I412" s="234"/>
      <c r="J412" s="231"/>
      <c r="K412" s="231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146</v>
      </c>
      <c r="AU412" s="239" t="s">
        <v>156</v>
      </c>
      <c r="AV412" s="13" t="s">
        <v>89</v>
      </c>
      <c r="AW412" s="13" t="s">
        <v>40</v>
      </c>
      <c r="AX412" s="13" t="s">
        <v>81</v>
      </c>
      <c r="AY412" s="239" t="s">
        <v>132</v>
      </c>
    </row>
    <row r="413" s="14" customFormat="1">
      <c r="A413" s="14"/>
      <c r="B413" s="240"/>
      <c r="C413" s="241"/>
      <c r="D413" s="223" t="s">
        <v>146</v>
      </c>
      <c r="E413" s="242" t="s">
        <v>42</v>
      </c>
      <c r="F413" s="243" t="s">
        <v>932</v>
      </c>
      <c r="G413" s="241"/>
      <c r="H413" s="244">
        <v>0.90000000000000002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146</v>
      </c>
      <c r="AU413" s="250" t="s">
        <v>156</v>
      </c>
      <c r="AV413" s="14" t="s">
        <v>92</v>
      </c>
      <c r="AW413" s="14" t="s">
        <v>40</v>
      </c>
      <c r="AX413" s="14" t="s">
        <v>89</v>
      </c>
      <c r="AY413" s="250" t="s">
        <v>132</v>
      </c>
    </row>
    <row r="414" s="2" customFormat="1" ht="16.5" customHeight="1">
      <c r="A414" s="42"/>
      <c r="B414" s="43"/>
      <c r="C414" s="210" t="s">
        <v>529</v>
      </c>
      <c r="D414" s="210" t="s">
        <v>135</v>
      </c>
      <c r="E414" s="211" t="s">
        <v>880</v>
      </c>
      <c r="F414" s="212" t="s">
        <v>881</v>
      </c>
      <c r="G414" s="213" t="s">
        <v>181</v>
      </c>
      <c r="H414" s="214">
        <v>0.90000000000000002</v>
      </c>
      <c r="I414" s="215"/>
      <c r="J414" s="216">
        <f>ROUND(I414*H414,2)</f>
        <v>0</v>
      </c>
      <c r="K414" s="212" t="s">
        <v>139</v>
      </c>
      <c r="L414" s="48"/>
      <c r="M414" s="217" t="s">
        <v>42</v>
      </c>
      <c r="N414" s="218" t="s">
        <v>52</v>
      </c>
      <c r="O414" s="88"/>
      <c r="P414" s="219">
        <f>O414*H414</f>
        <v>0</v>
      </c>
      <c r="Q414" s="219">
        <v>0</v>
      </c>
      <c r="R414" s="219">
        <f>Q414*H414</f>
        <v>0</v>
      </c>
      <c r="S414" s="219">
        <v>0</v>
      </c>
      <c r="T414" s="220">
        <f>S414*H414</f>
        <v>0</v>
      </c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R414" s="221" t="s">
        <v>140</v>
      </c>
      <c r="AT414" s="221" t="s">
        <v>135</v>
      </c>
      <c r="AU414" s="221" t="s">
        <v>156</v>
      </c>
      <c r="AY414" s="20" t="s">
        <v>132</v>
      </c>
      <c r="BE414" s="222">
        <f>IF(N414="základní",J414,0)</f>
        <v>0</v>
      </c>
      <c r="BF414" s="222">
        <f>IF(N414="snížená",J414,0)</f>
        <v>0</v>
      </c>
      <c r="BG414" s="222">
        <f>IF(N414="zákl. přenesená",J414,0)</f>
        <v>0</v>
      </c>
      <c r="BH414" s="222">
        <f>IF(N414="sníž. přenesená",J414,0)</f>
        <v>0</v>
      </c>
      <c r="BI414" s="222">
        <f>IF(N414="nulová",J414,0)</f>
        <v>0</v>
      </c>
      <c r="BJ414" s="20" t="s">
        <v>89</v>
      </c>
      <c r="BK414" s="222">
        <f>ROUND(I414*H414,2)</f>
        <v>0</v>
      </c>
      <c r="BL414" s="20" t="s">
        <v>140</v>
      </c>
      <c r="BM414" s="221" t="s">
        <v>882</v>
      </c>
    </row>
    <row r="415" s="2" customFormat="1">
      <c r="A415" s="42"/>
      <c r="B415" s="43"/>
      <c r="C415" s="44"/>
      <c r="D415" s="223" t="s">
        <v>142</v>
      </c>
      <c r="E415" s="44"/>
      <c r="F415" s="224" t="s">
        <v>883</v>
      </c>
      <c r="G415" s="44"/>
      <c r="H415" s="44"/>
      <c r="I415" s="225"/>
      <c r="J415" s="44"/>
      <c r="K415" s="44"/>
      <c r="L415" s="48"/>
      <c r="M415" s="226"/>
      <c r="N415" s="227"/>
      <c r="O415" s="88"/>
      <c r="P415" s="88"/>
      <c r="Q415" s="88"/>
      <c r="R415" s="88"/>
      <c r="S415" s="88"/>
      <c r="T415" s="89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T415" s="20" t="s">
        <v>142</v>
      </c>
      <c r="AU415" s="20" t="s">
        <v>156</v>
      </c>
    </row>
    <row r="416" s="2" customFormat="1">
      <c r="A416" s="42"/>
      <c r="B416" s="43"/>
      <c r="C416" s="44"/>
      <c r="D416" s="228" t="s">
        <v>144</v>
      </c>
      <c r="E416" s="44"/>
      <c r="F416" s="229" t="s">
        <v>884</v>
      </c>
      <c r="G416" s="44"/>
      <c r="H416" s="44"/>
      <c r="I416" s="225"/>
      <c r="J416" s="44"/>
      <c r="K416" s="44"/>
      <c r="L416" s="48"/>
      <c r="M416" s="226"/>
      <c r="N416" s="227"/>
      <c r="O416" s="88"/>
      <c r="P416" s="88"/>
      <c r="Q416" s="88"/>
      <c r="R416" s="88"/>
      <c r="S416" s="88"/>
      <c r="T416" s="89"/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T416" s="20" t="s">
        <v>144</v>
      </c>
      <c r="AU416" s="20" t="s">
        <v>156</v>
      </c>
    </row>
    <row r="417" s="13" customFormat="1">
      <c r="A417" s="13"/>
      <c r="B417" s="230"/>
      <c r="C417" s="231"/>
      <c r="D417" s="223" t="s">
        <v>146</v>
      </c>
      <c r="E417" s="232" t="s">
        <v>42</v>
      </c>
      <c r="F417" s="233" t="s">
        <v>931</v>
      </c>
      <c r="G417" s="231"/>
      <c r="H417" s="232" t="s">
        <v>42</v>
      </c>
      <c r="I417" s="234"/>
      <c r="J417" s="231"/>
      <c r="K417" s="231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146</v>
      </c>
      <c r="AU417" s="239" t="s">
        <v>156</v>
      </c>
      <c r="AV417" s="13" t="s">
        <v>89</v>
      </c>
      <c r="AW417" s="13" t="s">
        <v>40</v>
      </c>
      <c r="AX417" s="13" t="s">
        <v>81</v>
      </c>
      <c r="AY417" s="239" t="s">
        <v>132</v>
      </c>
    </row>
    <row r="418" s="14" customFormat="1">
      <c r="A418" s="14"/>
      <c r="B418" s="240"/>
      <c r="C418" s="241"/>
      <c r="D418" s="223" t="s">
        <v>146</v>
      </c>
      <c r="E418" s="242" t="s">
        <v>42</v>
      </c>
      <c r="F418" s="243" t="s">
        <v>932</v>
      </c>
      <c r="G418" s="241"/>
      <c r="H418" s="244">
        <v>0.90000000000000002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146</v>
      </c>
      <c r="AU418" s="250" t="s">
        <v>156</v>
      </c>
      <c r="AV418" s="14" t="s">
        <v>92</v>
      </c>
      <c r="AW418" s="14" t="s">
        <v>40</v>
      </c>
      <c r="AX418" s="14" t="s">
        <v>89</v>
      </c>
      <c r="AY418" s="250" t="s">
        <v>132</v>
      </c>
    </row>
    <row r="419" s="2" customFormat="1" ht="24.15" customHeight="1">
      <c r="A419" s="42"/>
      <c r="B419" s="43"/>
      <c r="C419" s="210" t="s">
        <v>291</v>
      </c>
      <c r="D419" s="210" t="s">
        <v>135</v>
      </c>
      <c r="E419" s="211" t="s">
        <v>886</v>
      </c>
      <c r="F419" s="212" t="s">
        <v>887</v>
      </c>
      <c r="G419" s="213" t="s">
        <v>181</v>
      </c>
      <c r="H419" s="214">
        <v>0.90000000000000002</v>
      </c>
      <c r="I419" s="215"/>
      <c r="J419" s="216">
        <f>ROUND(I419*H419,2)</f>
        <v>0</v>
      </c>
      <c r="K419" s="212" t="s">
        <v>139</v>
      </c>
      <c r="L419" s="48"/>
      <c r="M419" s="217" t="s">
        <v>42</v>
      </c>
      <c r="N419" s="218" t="s">
        <v>52</v>
      </c>
      <c r="O419" s="88"/>
      <c r="P419" s="219">
        <f>O419*H419</f>
        <v>0</v>
      </c>
      <c r="Q419" s="219">
        <v>0</v>
      </c>
      <c r="R419" s="219">
        <f>Q419*H419</f>
        <v>0</v>
      </c>
      <c r="S419" s="219">
        <v>0</v>
      </c>
      <c r="T419" s="220">
        <f>S419*H419</f>
        <v>0</v>
      </c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R419" s="221" t="s">
        <v>140</v>
      </c>
      <c r="AT419" s="221" t="s">
        <v>135</v>
      </c>
      <c r="AU419" s="221" t="s">
        <v>156</v>
      </c>
      <c r="AY419" s="20" t="s">
        <v>132</v>
      </c>
      <c r="BE419" s="222">
        <f>IF(N419="základní",J419,0)</f>
        <v>0</v>
      </c>
      <c r="BF419" s="222">
        <f>IF(N419="snížená",J419,0)</f>
        <v>0</v>
      </c>
      <c r="BG419" s="222">
        <f>IF(N419="zákl. přenesená",J419,0)</f>
        <v>0</v>
      </c>
      <c r="BH419" s="222">
        <f>IF(N419="sníž. přenesená",J419,0)</f>
        <v>0</v>
      </c>
      <c r="BI419" s="222">
        <f>IF(N419="nulová",J419,0)</f>
        <v>0</v>
      </c>
      <c r="BJ419" s="20" t="s">
        <v>89</v>
      </c>
      <c r="BK419" s="222">
        <f>ROUND(I419*H419,2)</f>
        <v>0</v>
      </c>
      <c r="BL419" s="20" t="s">
        <v>140</v>
      </c>
      <c r="BM419" s="221" t="s">
        <v>888</v>
      </c>
    </row>
    <row r="420" s="2" customFormat="1">
      <c r="A420" s="42"/>
      <c r="B420" s="43"/>
      <c r="C420" s="44"/>
      <c r="D420" s="223" t="s">
        <v>142</v>
      </c>
      <c r="E420" s="44"/>
      <c r="F420" s="224" t="s">
        <v>889</v>
      </c>
      <c r="G420" s="44"/>
      <c r="H420" s="44"/>
      <c r="I420" s="225"/>
      <c r="J420" s="44"/>
      <c r="K420" s="44"/>
      <c r="L420" s="48"/>
      <c r="M420" s="226"/>
      <c r="N420" s="227"/>
      <c r="O420" s="88"/>
      <c r="P420" s="88"/>
      <c r="Q420" s="88"/>
      <c r="R420" s="88"/>
      <c r="S420" s="88"/>
      <c r="T420" s="89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T420" s="20" t="s">
        <v>142</v>
      </c>
      <c r="AU420" s="20" t="s">
        <v>156</v>
      </c>
    </row>
    <row r="421" s="2" customFormat="1">
      <c r="A421" s="42"/>
      <c r="B421" s="43"/>
      <c r="C421" s="44"/>
      <c r="D421" s="228" t="s">
        <v>144</v>
      </c>
      <c r="E421" s="44"/>
      <c r="F421" s="229" t="s">
        <v>890</v>
      </c>
      <c r="G421" s="44"/>
      <c r="H421" s="44"/>
      <c r="I421" s="225"/>
      <c r="J421" s="44"/>
      <c r="K421" s="44"/>
      <c r="L421" s="48"/>
      <c r="M421" s="226"/>
      <c r="N421" s="227"/>
      <c r="O421" s="88"/>
      <c r="P421" s="88"/>
      <c r="Q421" s="88"/>
      <c r="R421" s="88"/>
      <c r="S421" s="88"/>
      <c r="T421" s="89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T421" s="20" t="s">
        <v>144</v>
      </c>
      <c r="AU421" s="20" t="s">
        <v>156</v>
      </c>
    </row>
    <row r="422" s="13" customFormat="1">
      <c r="A422" s="13"/>
      <c r="B422" s="230"/>
      <c r="C422" s="231"/>
      <c r="D422" s="223" t="s">
        <v>146</v>
      </c>
      <c r="E422" s="232" t="s">
        <v>42</v>
      </c>
      <c r="F422" s="233" t="s">
        <v>849</v>
      </c>
      <c r="G422" s="231"/>
      <c r="H422" s="232" t="s">
        <v>42</v>
      </c>
      <c r="I422" s="234"/>
      <c r="J422" s="231"/>
      <c r="K422" s="231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146</v>
      </c>
      <c r="AU422" s="239" t="s">
        <v>156</v>
      </c>
      <c r="AV422" s="13" t="s">
        <v>89</v>
      </c>
      <c r="AW422" s="13" t="s">
        <v>40</v>
      </c>
      <c r="AX422" s="13" t="s">
        <v>81</v>
      </c>
      <c r="AY422" s="239" t="s">
        <v>132</v>
      </c>
    </row>
    <row r="423" s="13" customFormat="1">
      <c r="A423" s="13"/>
      <c r="B423" s="230"/>
      <c r="C423" s="231"/>
      <c r="D423" s="223" t="s">
        <v>146</v>
      </c>
      <c r="E423" s="232" t="s">
        <v>42</v>
      </c>
      <c r="F423" s="233" t="s">
        <v>931</v>
      </c>
      <c r="G423" s="231"/>
      <c r="H423" s="232" t="s">
        <v>42</v>
      </c>
      <c r="I423" s="234"/>
      <c r="J423" s="231"/>
      <c r="K423" s="231"/>
      <c r="L423" s="235"/>
      <c r="M423" s="236"/>
      <c r="N423" s="237"/>
      <c r="O423" s="237"/>
      <c r="P423" s="237"/>
      <c r="Q423" s="237"/>
      <c r="R423" s="237"/>
      <c r="S423" s="237"/>
      <c r="T423" s="23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9" t="s">
        <v>146</v>
      </c>
      <c r="AU423" s="239" t="s">
        <v>156</v>
      </c>
      <c r="AV423" s="13" t="s">
        <v>89</v>
      </c>
      <c r="AW423" s="13" t="s">
        <v>40</v>
      </c>
      <c r="AX423" s="13" t="s">
        <v>81</v>
      </c>
      <c r="AY423" s="239" t="s">
        <v>132</v>
      </c>
    </row>
    <row r="424" s="14" customFormat="1">
      <c r="A424" s="14"/>
      <c r="B424" s="240"/>
      <c r="C424" s="241"/>
      <c r="D424" s="223" t="s">
        <v>146</v>
      </c>
      <c r="E424" s="242" t="s">
        <v>42</v>
      </c>
      <c r="F424" s="243" t="s">
        <v>932</v>
      </c>
      <c r="G424" s="241"/>
      <c r="H424" s="244">
        <v>0.90000000000000002</v>
      </c>
      <c r="I424" s="245"/>
      <c r="J424" s="241"/>
      <c r="K424" s="241"/>
      <c r="L424" s="246"/>
      <c r="M424" s="283"/>
      <c r="N424" s="284"/>
      <c r="O424" s="284"/>
      <c r="P424" s="284"/>
      <c r="Q424" s="284"/>
      <c r="R424" s="284"/>
      <c r="S424" s="284"/>
      <c r="T424" s="28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146</v>
      </c>
      <c r="AU424" s="250" t="s">
        <v>156</v>
      </c>
      <c r="AV424" s="14" t="s">
        <v>92</v>
      </c>
      <c r="AW424" s="14" t="s">
        <v>40</v>
      </c>
      <c r="AX424" s="14" t="s">
        <v>89</v>
      </c>
      <c r="AY424" s="250" t="s">
        <v>132</v>
      </c>
    </row>
    <row r="425" s="2" customFormat="1" ht="6.96" customHeight="1">
      <c r="A425" s="42"/>
      <c r="B425" s="63"/>
      <c r="C425" s="64"/>
      <c r="D425" s="64"/>
      <c r="E425" s="64"/>
      <c r="F425" s="64"/>
      <c r="G425" s="64"/>
      <c r="H425" s="64"/>
      <c r="I425" s="64"/>
      <c r="J425" s="64"/>
      <c r="K425" s="64"/>
      <c r="L425" s="48"/>
      <c r="M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</row>
  </sheetData>
  <sheetProtection sheet="1" autoFilter="0" formatColumns="0" formatRows="0" objects="1" scenarios="1" spinCount="100000" saltValue="Cl8rU7GZ2x7YyO6o/RGUshCoFr2sOLY2sOZk9iv/pe7NXwu69F42zgZiUyHMtTzV0hqmY/WuYtCnmWiLmDx+Kg==" hashValue="pfkeIGQAU76XpdECkBwfqLOxnojkFw1KUyia02uUGOz0VypJ7uUyNzdz37d5Nll5+/WSrt0SKms4/15lDYbHkA==" algorithmName="SHA-512" password="CC35"/>
  <autoFilter ref="C86:K42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5_02/132251253"/>
    <hyperlink ref="F97" r:id="rId2" display="https://podminky.urs.cz/item/CS_URS_2025_02/133151101"/>
    <hyperlink ref="F102" r:id="rId3" display="https://podminky.urs.cz/item/CS_URS_2025_02/162751117"/>
    <hyperlink ref="F109" r:id="rId4" display="https://podminky.urs.cz/item/CS_URS_2025_02/162751119"/>
    <hyperlink ref="F118" r:id="rId5" display="https://podminky.urs.cz/item/CS_URS_2025_02/171201231"/>
    <hyperlink ref="F126" r:id="rId6" display="https://podminky.urs.cz/item/CS_URS_2025_02/174101101"/>
    <hyperlink ref="F150" r:id="rId7" display="https://podminky.urs.cz/item/CS_URS_2025_02/175101201"/>
    <hyperlink ref="F163" r:id="rId8" display="https://podminky.urs.cz/item/CS_URS_2025_02/565155121"/>
    <hyperlink ref="F170" r:id="rId9" display="https://podminky.urs.cz/item/CS_URS_2025_02/573211111"/>
    <hyperlink ref="F176" r:id="rId10" display="https://podminky.urs.cz/item/CS_URS_2025_02/577134121"/>
    <hyperlink ref="F182" r:id="rId11" display="https://podminky.urs.cz/item/CS_URS_2025_02/919121213"/>
    <hyperlink ref="F188" r:id="rId12" display="https://podminky.urs.cz/item/CS_URS_2025_02/938908411"/>
    <hyperlink ref="F193" r:id="rId13" display="https://podminky.urs.cz/item/CS_URS_2025_02/938909311"/>
    <hyperlink ref="F199" r:id="rId14" display="https://podminky.urs.cz/item/CS_URS_2025_02/998225111"/>
    <hyperlink ref="F203" r:id="rId15" display="https://podminky.urs.cz/item/CS_URS_2025_02/452112112"/>
    <hyperlink ref="F208" r:id="rId16" display="https://podminky.urs.cz/item/CS_URS_2025_02/895941323"/>
    <hyperlink ref="F213" r:id="rId17" display="https://podminky.urs.cz/item/CS_URS_2025_02/895941314"/>
    <hyperlink ref="F218" r:id="rId18" display="https://podminky.urs.cz/item/CS_URS_2025_02/895941332"/>
    <hyperlink ref="F223" r:id="rId19" display="https://podminky.urs.cz/item/CS_URS_2025_02/895941302"/>
    <hyperlink ref="F248" r:id="rId20" display="https://podminky.urs.cz/item/CS_URS_2025_02/899204112"/>
    <hyperlink ref="F265" r:id="rId21" display="https://podminky.urs.cz/item/CS_URS_2025_02/899910211"/>
    <hyperlink ref="F276" r:id="rId22" display="https://podminky.urs.cz/item/CS_URS_2025_02/998274101"/>
    <hyperlink ref="F280" r:id="rId23" display="https://podminky.urs.cz/item/CS_URS_2025_02/451572111"/>
    <hyperlink ref="F286" r:id="rId24" display="https://podminky.urs.cz/item/CS_URS_2025_02/871313123"/>
    <hyperlink ref="F297" r:id="rId25" display="https://podminky.urs.cz/item/CS_URS_2025_02/877315211"/>
    <hyperlink ref="F311" r:id="rId26" display="https://podminky.urs.cz/item/CS_URS_2025_02/892312121"/>
    <hyperlink ref="F317" r:id="rId27" display="https://podminky.urs.cz/item/CS_URS_2025_02/998276101"/>
    <hyperlink ref="F322" r:id="rId28" display="https://podminky.urs.cz/item/CS_URS_2025_02/915221112"/>
    <hyperlink ref="F328" r:id="rId29" display="https://podminky.urs.cz/item/CS_URS_2025_02/915611111"/>
    <hyperlink ref="F333" r:id="rId30" display="https://podminky.urs.cz/item/CS_URS_2025_02/915231112"/>
    <hyperlink ref="F338" r:id="rId31" display="https://podminky.urs.cz/item/CS_URS_2025_02/915621111"/>
    <hyperlink ref="F344" r:id="rId32" display="https://podminky.urs.cz/item/CS_URS_2025_02/919112213"/>
    <hyperlink ref="F349" r:id="rId33" display="https://podminky.urs.cz/item/CS_URS_2025_02/919735111"/>
    <hyperlink ref="F354" r:id="rId34" display="https://podminky.urs.cz/item/CS_URS_2025_02/113154538"/>
    <hyperlink ref="F360" r:id="rId35" display="https://podminky.urs.cz/item/CS_URS_2025_02/997221551"/>
    <hyperlink ref="F365" r:id="rId36" display="https://podminky.urs.cz/item/CS_URS_2025_02/997221559"/>
    <hyperlink ref="F371" r:id="rId37" display="https://podminky.urs.cz/item/CS_URS_2025_02/997221875"/>
    <hyperlink ref="F376" r:id="rId38" display="https://podminky.urs.cz/item/CS_URS_2025_02/890411811"/>
    <hyperlink ref="F382" r:id="rId39" display="https://podminky.urs.cz/item/CS_URS_2025_02/997221611"/>
    <hyperlink ref="F388" r:id="rId40" display="https://podminky.urs.cz/item/CS_URS_2025_02/997221561"/>
    <hyperlink ref="F394" r:id="rId41" display="https://podminky.urs.cz/item/CS_URS_2025_02/997221569"/>
    <hyperlink ref="F400" r:id="rId42" display="https://podminky.urs.cz/item/CS_URS_2025_02/997221861"/>
    <hyperlink ref="F406" r:id="rId43" display="https://podminky.urs.cz/item/CS_URS_2025_02/899203211"/>
    <hyperlink ref="F411" r:id="rId44" display="https://podminky.urs.cz/item/CS_URS_2025_02/997221612"/>
    <hyperlink ref="F416" r:id="rId45" display="https://podminky.urs.cz/item/CS_URS_2025_02/997221571"/>
    <hyperlink ref="F421" r:id="rId46" display="https://podminky.urs.cz/item/CS_URS_2025_02/99722157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92</v>
      </c>
    </row>
    <row r="4" s="1" customFormat="1" ht="24.96" customHeight="1">
      <c r="B4" s="23"/>
      <c r="D4" s="134" t="s">
        <v>100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 xml:space="preserve"> Komunikace Stará a Libušina v Krnově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101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933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42</v>
      </c>
      <c r="G11" s="42"/>
      <c r="H11" s="42"/>
      <c r="I11" s="136" t="s">
        <v>20</v>
      </c>
      <c r="J11" s="140" t="s">
        <v>42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26. 9. 2025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41</v>
      </c>
      <c r="F21" s="42"/>
      <c r="G21" s="42"/>
      <c r="H21" s="42"/>
      <c r="I21" s="136" t="s">
        <v>34</v>
      </c>
      <c r="J21" s="140" t="s">
        <v>42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43</v>
      </c>
      <c r="E23" s="42"/>
      <c r="F23" s="42"/>
      <c r="G23" s="42"/>
      <c r="H23" s="42"/>
      <c r="I23" s="136" t="s">
        <v>31</v>
      </c>
      <c r="J23" s="140" t="s">
        <v>42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44</v>
      </c>
      <c r="F24" s="42"/>
      <c r="G24" s="42"/>
      <c r="H24" s="42"/>
      <c r="I24" s="136" t="s">
        <v>34</v>
      </c>
      <c r="J24" s="140" t="s">
        <v>42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45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71.25" customHeight="1">
      <c r="A27" s="144"/>
      <c r="B27" s="145"/>
      <c r="C27" s="144"/>
      <c r="D27" s="144"/>
      <c r="E27" s="146" t="s">
        <v>46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8"/>
      <c r="E29" s="148"/>
      <c r="F29" s="148"/>
      <c r="G29" s="148"/>
      <c r="H29" s="148"/>
      <c r="I29" s="148"/>
      <c r="J29" s="148"/>
      <c r="K29" s="148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9" t="s">
        <v>47</v>
      </c>
      <c r="E30" s="42"/>
      <c r="F30" s="42"/>
      <c r="G30" s="42"/>
      <c r="H30" s="42"/>
      <c r="I30" s="42"/>
      <c r="J30" s="150">
        <f>ROUND(J84,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8"/>
      <c r="E31" s="148"/>
      <c r="F31" s="148"/>
      <c r="G31" s="148"/>
      <c r="H31" s="148"/>
      <c r="I31" s="148"/>
      <c r="J31" s="148"/>
      <c r="K31" s="148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1" t="s">
        <v>49</v>
      </c>
      <c r="G32" s="42"/>
      <c r="H32" s="42"/>
      <c r="I32" s="151" t="s">
        <v>48</v>
      </c>
      <c r="J32" s="151" t="s">
        <v>50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2" t="s">
        <v>51</v>
      </c>
      <c r="E33" s="136" t="s">
        <v>52</v>
      </c>
      <c r="F33" s="153">
        <f>ROUND((SUM(BE84:BE148)),  2)</f>
        <v>0</v>
      </c>
      <c r="G33" s="42"/>
      <c r="H33" s="42"/>
      <c r="I33" s="154">
        <v>0.20999999999999999</v>
      </c>
      <c r="J33" s="153">
        <f>ROUND(((SUM(BE84:BE148))*I33),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53</v>
      </c>
      <c r="F34" s="153">
        <f>ROUND((SUM(BF84:BF148)),  2)</f>
        <v>0</v>
      </c>
      <c r="G34" s="42"/>
      <c r="H34" s="42"/>
      <c r="I34" s="154">
        <v>0.12</v>
      </c>
      <c r="J34" s="153">
        <f>ROUND(((SUM(BF84:BF148))*I34),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54</v>
      </c>
      <c r="F35" s="153">
        <f>ROUND((SUM(BG84:BG148)),  2)</f>
        <v>0</v>
      </c>
      <c r="G35" s="42"/>
      <c r="H35" s="42"/>
      <c r="I35" s="154">
        <v>0.20999999999999999</v>
      </c>
      <c r="J35" s="153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55</v>
      </c>
      <c r="F36" s="153">
        <f>ROUND((SUM(BH84:BH148)),  2)</f>
        <v>0</v>
      </c>
      <c r="G36" s="42"/>
      <c r="H36" s="42"/>
      <c r="I36" s="154">
        <v>0.12</v>
      </c>
      <c r="J36" s="153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56</v>
      </c>
      <c r="F37" s="153">
        <f>ROUND((SUM(BI84:BI148)),  2)</f>
        <v>0</v>
      </c>
      <c r="G37" s="42"/>
      <c r="H37" s="42"/>
      <c r="I37" s="154">
        <v>0</v>
      </c>
      <c r="J37" s="153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5"/>
      <c r="D39" s="156" t="s">
        <v>57</v>
      </c>
      <c r="E39" s="157"/>
      <c r="F39" s="157"/>
      <c r="G39" s="158" t="s">
        <v>58</v>
      </c>
      <c r="H39" s="159" t="s">
        <v>59</v>
      </c>
      <c r="I39" s="157"/>
      <c r="J39" s="160">
        <f>SUM(J30:J37)</f>
        <v>0</v>
      </c>
      <c r="K39" s="161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104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6" t="str">
        <f>E7</f>
        <v xml:space="preserve"> Komunikace Stará a Libušina v Krnově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101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1-3 - Vedlejší rozpočtové náklady - soupis prací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Krnov</v>
      </c>
      <c r="G52" s="44"/>
      <c r="H52" s="44"/>
      <c r="I52" s="35" t="s">
        <v>24</v>
      </c>
      <c r="J52" s="76" t="str">
        <f>IF(J12="","",J12)</f>
        <v>26. 9. 2025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Město Krnov </v>
      </c>
      <c r="G54" s="44"/>
      <c r="H54" s="44"/>
      <c r="I54" s="35" t="s">
        <v>38</v>
      </c>
      <c r="J54" s="40" t="str">
        <f>E21</f>
        <v>Ing. Petr Doležel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5.6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43</v>
      </c>
      <c r="J55" s="40" t="str">
        <f>E24</f>
        <v xml:space="preserve">ing.Pospíšil Michal                  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7" t="s">
        <v>105</v>
      </c>
      <c r="D57" s="168"/>
      <c r="E57" s="168"/>
      <c r="F57" s="168"/>
      <c r="G57" s="168"/>
      <c r="H57" s="168"/>
      <c r="I57" s="168"/>
      <c r="J57" s="169" t="s">
        <v>106</v>
      </c>
      <c r="K57" s="168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0" t="s">
        <v>79</v>
      </c>
      <c r="D59" s="44"/>
      <c r="E59" s="44"/>
      <c r="F59" s="44"/>
      <c r="G59" s="44"/>
      <c r="H59" s="44"/>
      <c r="I59" s="44"/>
      <c r="J59" s="106">
        <f>J84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107</v>
      </c>
    </row>
    <row r="60" s="9" customFormat="1" ht="24.96" customHeight="1">
      <c r="A60" s="9"/>
      <c r="B60" s="171"/>
      <c r="C60" s="172"/>
      <c r="D60" s="173" t="s">
        <v>934</v>
      </c>
      <c r="E60" s="174"/>
      <c r="F60" s="174"/>
      <c r="G60" s="174"/>
      <c r="H60" s="174"/>
      <c r="I60" s="174"/>
      <c r="J60" s="175">
        <f>J85</f>
        <v>0</v>
      </c>
      <c r="K60" s="172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935</v>
      </c>
      <c r="E61" s="180"/>
      <c r="F61" s="180"/>
      <c r="G61" s="180"/>
      <c r="H61" s="180"/>
      <c r="I61" s="180"/>
      <c r="J61" s="181">
        <f>J86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936</v>
      </c>
      <c r="E62" s="180"/>
      <c r="F62" s="180"/>
      <c r="G62" s="180"/>
      <c r="H62" s="180"/>
      <c r="I62" s="180"/>
      <c r="J62" s="181">
        <f>J104</f>
        <v>0</v>
      </c>
      <c r="K62" s="178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937</v>
      </c>
      <c r="E63" s="180"/>
      <c r="F63" s="180"/>
      <c r="G63" s="180"/>
      <c r="H63" s="180"/>
      <c r="I63" s="180"/>
      <c r="J63" s="181">
        <f>J129</f>
        <v>0</v>
      </c>
      <c r="K63" s="178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7"/>
      <c r="C64" s="178"/>
      <c r="D64" s="179" t="s">
        <v>938</v>
      </c>
      <c r="E64" s="180"/>
      <c r="F64" s="180"/>
      <c r="G64" s="180"/>
      <c r="H64" s="180"/>
      <c r="I64" s="180"/>
      <c r="J64" s="181">
        <f>J142</f>
        <v>0</v>
      </c>
      <c r="K64" s="178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2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3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6" s="2" customFormat="1" ht="6.96" customHeight="1">
      <c r="A66" s="42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70" s="2" customFormat="1" ht="6.96" customHeight="1">
      <c r="A70" s="42"/>
      <c r="B70" s="65"/>
      <c r="C70" s="66"/>
      <c r="D70" s="66"/>
      <c r="E70" s="66"/>
      <c r="F70" s="66"/>
      <c r="G70" s="66"/>
      <c r="H70" s="66"/>
      <c r="I70" s="66"/>
      <c r="J70" s="66"/>
      <c r="K70" s="66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24.96" customHeight="1">
      <c r="A71" s="42"/>
      <c r="B71" s="43"/>
      <c r="C71" s="26" t="s">
        <v>117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6.96" customHeight="1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2" customHeight="1">
      <c r="A73" s="42"/>
      <c r="B73" s="43"/>
      <c r="C73" s="35" t="s">
        <v>16</v>
      </c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6.5" customHeight="1">
      <c r="A74" s="42"/>
      <c r="B74" s="43"/>
      <c r="C74" s="44"/>
      <c r="D74" s="44"/>
      <c r="E74" s="166" t="str">
        <f>E7</f>
        <v xml:space="preserve"> Komunikace Stará a Libušina v Krnově</v>
      </c>
      <c r="F74" s="35"/>
      <c r="G74" s="35"/>
      <c r="H74" s="35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101</v>
      </c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6.5" customHeight="1">
      <c r="A76" s="42"/>
      <c r="B76" s="43"/>
      <c r="C76" s="44"/>
      <c r="D76" s="44"/>
      <c r="E76" s="73" t="str">
        <f>E9</f>
        <v>1-3 - Vedlejší rozpočtové náklady - soupis prací</v>
      </c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22</v>
      </c>
      <c r="D78" s="44"/>
      <c r="E78" s="44"/>
      <c r="F78" s="30" t="str">
        <f>F12</f>
        <v>Krnov</v>
      </c>
      <c r="G78" s="44"/>
      <c r="H78" s="44"/>
      <c r="I78" s="35" t="s">
        <v>24</v>
      </c>
      <c r="J78" s="76" t="str">
        <f>IF(J12="","",J12)</f>
        <v>26. 9. 2025</v>
      </c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5.15" customHeight="1">
      <c r="A80" s="42"/>
      <c r="B80" s="43"/>
      <c r="C80" s="35" t="s">
        <v>30</v>
      </c>
      <c r="D80" s="44"/>
      <c r="E80" s="44"/>
      <c r="F80" s="30" t="str">
        <f>E15</f>
        <v xml:space="preserve">Město Krnov </v>
      </c>
      <c r="G80" s="44"/>
      <c r="H80" s="44"/>
      <c r="I80" s="35" t="s">
        <v>38</v>
      </c>
      <c r="J80" s="40" t="str">
        <f>E21</f>
        <v>Ing. Petr Doležel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5.65" customHeight="1">
      <c r="A81" s="42"/>
      <c r="B81" s="43"/>
      <c r="C81" s="35" t="s">
        <v>36</v>
      </c>
      <c r="D81" s="44"/>
      <c r="E81" s="44"/>
      <c r="F81" s="30" t="str">
        <f>IF(E18="","",E18)</f>
        <v>Vyplň údaj</v>
      </c>
      <c r="G81" s="44"/>
      <c r="H81" s="44"/>
      <c r="I81" s="35" t="s">
        <v>43</v>
      </c>
      <c r="J81" s="40" t="str">
        <f>E24</f>
        <v xml:space="preserve">ing.Pospíšil Michal                  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0.32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11" customFormat="1" ht="29.28" customHeight="1">
      <c r="A83" s="183"/>
      <c r="B83" s="184"/>
      <c r="C83" s="185" t="s">
        <v>118</v>
      </c>
      <c r="D83" s="186" t="s">
        <v>66</v>
      </c>
      <c r="E83" s="186" t="s">
        <v>62</v>
      </c>
      <c r="F83" s="186" t="s">
        <v>63</v>
      </c>
      <c r="G83" s="186" t="s">
        <v>119</v>
      </c>
      <c r="H83" s="186" t="s">
        <v>120</v>
      </c>
      <c r="I83" s="186" t="s">
        <v>121</v>
      </c>
      <c r="J83" s="186" t="s">
        <v>106</v>
      </c>
      <c r="K83" s="187" t="s">
        <v>122</v>
      </c>
      <c r="L83" s="188"/>
      <c r="M83" s="96" t="s">
        <v>42</v>
      </c>
      <c r="N83" s="97" t="s">
        <v>51</v>
      </c>
      <c r="O83" s="97" t="s">
        <v>123</v>
      </c>
      <c r="P83" s="97" t="s">
        <v>124</v>
      </c>
      <c r="Q83" s="97" t="s">
        <v>125</v>
      </c>
      <c r="R83" s="97" t="s">
        <v>126</v>
      </c>
      <c r="S83" s="97" t="s">
        <v>127</v>
      </c>
      <c r="T83" s="98" t="s">
        <v>128</v>
      </c>
      <c r="U83" s="183"/>
      <c r="V83" s="183"/>
      <c r="W83" s="183"/>
      <c r="X83" s="183"/>
      <c r="Y83" s="183"/>
      <c r="Z83" s="183"/>
      <c r="AA83" s="183"/>
      <c r="AB83" s="183"/>
      <c r="AC83" s="183"/>
      <c r="AD83" s="183"/>
      <c r="AE83" s="183"/>
    </row>
    <row r="84" s="2" customFormat="1" ht="22.8" customHeight="1">
      <c r="A84" s="42"/>
      <c r="B84" s="43"/>
      <c r="C84" s="103" t="s">
        <v>129</v>
      </c>
      <c r="D84" s="44"/>
      <c r="E84" s="44"/>
      <c r="F84" s="44"/>
      <c r="G84" s="44"/>
      <c r="H84" s="44"/>
      <c r="I84" s="44"/>
      <c r="J84" s="189">
        <f>BK84</f>
        <v>0</v>
      </c>
      <c r="K84" s="44"/>
      <c r="L84" s="48"/>
      <c r="M84" s="99"/>
      <c r="N84" s="190"/>
      <c r="O84" s="100"/>
      <c r="P84" s="191">
        <f>P85</f>
        <v>0</v>
      </c>
      <c r="Q84" s="100"/>
      <c r="R84" s="191">
        <f>R85</f>
        <v>0</v>
      </c>
      <c r="S84" s="100"/>
      <c r="T84" s="192">
        <f>T85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T84" s="20" t="s">
        <v>80</v>
      </c>
      <c r="AU84" s="20" t="s">
        <v>107</v>
      </c>
      <c r="BK84" s="193">
        <f>BK85</f>
        <v>0</v>
      </c>
    </row>
    <row r="85" s="12" customFormat="1" ht="25.92" customHeight="1">
      <c r="A85" s="12"/>
      <c r="B85" s="194"/>
      <c r="C85" s="195"/>
      <c r="D85" s="196" t="s">
        <v>80</v>
      </c>
      <c r="E85" s="197" t="s">
        <v>939</v>
      </c>
      <c r="F85" s="197" t="s">
        <v>940</v>
      </c>
      <c r="G85" s="195"/>
      <c r="H85" s="195"/>
      <c r="I85" s="198"/>
      <c r="J85" s="199">
        <f>BK85</f>
        <v>0</v>
      </c>
      <c r="K85" s="195"/>
      <c r="L85" s="200"/>
      <c r="M85" s="201"/>
      <c r="N85" s="202"/>
      <c r="O85" s="202"/>
      <c r="P85" s="203">
        <f>P86+P104+P129+P142</f>
        <v>0</v>
      </c>
      <c r="Q85" s="202"/>
      <c r="R85" s="203">
        <f>R86+R104+R129+R142</f>
        <v>0</v>
      </c>
      <c r="S85" s="202"/>
      <c r="T85" s="204">
        <f>T86+T104+T129+T142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5" t="s">
        <v>169</v>
      </c>
      <c r="AT85" s="206" t="s">
        <v>80</v>
      </c>
      <c r="AU85" s="206" t="s">
        <v>81</v>
      </c>
      <c r="AY85" s="205" t="s">
        <v>132</v>
      </c>
      <c r="BK85" s="207">
        <f>BK86+BK104+BK129+BK142</f>
        <v>0</v>
      </c>
    </row>
    <row r="86" s="12" customFormat="1" ht="22.8" customHeight="1">
      <c r="A86" s="12"/>
      <c r="B86" s="194"/>
      <c r="C86" s="195"/>
      <c r="D86" s="196" t="s">
        <v>80</v>
      </c>
      <c r="E86" s="208" t="s">
        <v>941</v>
      </c>
      <c r="F86" s="208" t="s">
        <v>942</v>
      </c>
      <c r="G86" s="195"/>
      <c r="H86" s="195"/>
      <c r="I86" s="198"/>
      <c r="J86" s="209">
        <f>BK86</f>
        <v>0</v>
      </c>
      <c r="K86" s="195"/>
      <c r="L86" s="200"/>
      <c r="M86" s="201"/>
      <c r="N86" s="202"/>
      <c r="O86" s="202"/>
      <c r="P86" s="203">
        <f>SUM(P87:P103)</f>
        <v>0</v>
      </c>
      <c r="Q86" s="202"/>
      <c r="R86" s="203">
        <f>SUM(R87:R103)</f>
        <v>0</v>
      </c>
      <c r="S86" s="202"/>
      <c r="T86" s="204">
        <f>SUM(T87:T103)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5" t="s">
        <v>169</v>
      </c>
      <c r="AT86" s="206" t="s">
        <v>80</v>
      </c>
      <c r="AU86" s="206" t="s">
        <v>89</v>
      </c>
      <c r="AY86" s="205" t="s">
        <v>132</v>
      </c>
      <c r="BK86" s="207">
        <f>SUM(BK87:BK103)</f>
        <v>0</v>
      </c>
    </row>
    <row r="87" s="2" customFormat="1" ht="16.5" customHeight="1">
      <c r="A87" s="42"/>
      <c r="B87" s="43"/>
      <c r="C87" s="210" t="s">
        <v>89</v>
      </c>
      <c r="D87" s="210" t="s">
        <v>135</v>
      </c>
      <c r="E87" s="211" t="s">
        <v>943</v>
      </c>
      <c r="F87" s="212" t="s">
        <v>944</v>
      </c>
      <c r="G87" s="213" t="s">
        <v>945</v>
      </c>
      <c r="H87" s="214">
        <v>1</v>
      </c>
      <c r="I87" s="215"/>
      <c r="J87" s="216">
        <f>ROUND(I87*H87,2)</f>
        <v>0</v>
      </c>
      <c r="K87" s="212" t="s">
        <v>139</v>
      </c>
      <c r="L87" s="48"/>
      <c r="M87" s="217" t="s">
        <v>42</v>
      </c>
      <c r="N87" s="218" t="s">
        <v>52</v>
      </c>
      <c r="O87" s="88"/>
      <c r="P87" s="219">
        <f>O87*H87</f>
        <v>0</v>
      </c>
      <c r="Q87" s="219">
        <v>0</v>
      </c>
      <c r="R87" s="219">
        <f>Q87*H87</f>
        <v>0</v>
      </c>
      <c r="S87" s="219">
        <v>0</v>
      </c>
      <c r="T87" s="220">
        <f>S87*H87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R87" s="221" t="s">
        <v>946</v>
      </c>
      <c r="AT87" s="221" t="s">
        <v>135</v>
      </c>
      <c r="AU87" s="221" t="s">
        <v>92</v>
      </c>
      <c r="AY87" s="20" t="s">
        <v>132</v>
      </c>
      <c r="BE87" s="222">
        <f>IF(N87="základní",J87,0)</f>
        <v>0</v>
      </c>
      <c r="BF87" s="222">
        <f>IF(N87="snížená",J87,0)</f>
        <v>0</v>
      </c>
      <c r="BG87" s="222">
        <f>IF(N87="zákl. přenesená",J87,0)</f>
        <v>0</v>
      </c>
      <c r="BH87" s="222">
        <f>IF(N87="sníž. přenesená",J87,0)</f>
        <v>0</v>
      </c>
      <c r="BI87" s="222">
        <f>IF(N87="nulová",J87,0)</f>
        <v>0</v>
      </c>
      <c r="BJ87" s="20" t="s">
        <v>89</v>
      </c>
      <c r="BK87" s="222">
        <f>ROUND(I87*H87,2)</f>
        <v>0</v>
      </c>
      <c r="BL87" s="20" t="s">
        <v>946</v>
      </c>
      <c r="BM87" s="221" t="s">
        <v>947</v>
      </c>
    </row>
    <row r="88" s="2" customFormat="1">
      <c r="A88" s="42"/>
      <c r="B88" s="43"/>
      <c r="C88" s="44"/>
      <c r="D88" s="223" t="s">
        <v>142</v>
      </c>
      <c r="E88" s="44"/>
      <c r="F88" s="224" t="s">
        <v>944</v>
      </c>
      <c r="G88" s="44"/>
      <c r="H88" s="44"/>
      <c r="I88" s="225"/>
      <c r="J88" s="44"/>
      <c r="K88" s="44"/>
      <c r="L88" s="48"/>
      <c r="M88" s="226"/>
      <c r="N88" s="227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142</v>
      </c>
      <c r="AU88" s="20" t="s">
        <v>92</v>
      </c>
    </row>
    <row r="89" s="2" customFormat="1">
      <c r="A89" s="42"/>
      <c r="B89" s="43"/>
      <c r="C89" s="44"/>
      <c r="D89" s="228" t="s">
        <v>144</v>
      </c>
      <c r="E89" s="44"/>
      <c r="F89" s="229" t="s">
        <v>948</v>
      </c>
      <c r="G89" s="44"/>
      <c r="H89" s="44"/>
      <c r="I89" s="225"/>
      <c r="J89" s="44"/>
      <c r="K89" s="44"/>
      <c r="L89" s="48"/>
      <c r="M89" s="226"/>
      <c r="N89" s="227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144</v>
      </c>
      <c r="AU89" s="20" t="s">
        <v>92</v>
      </c>
    </row>
    <row r="90" s="2" customFormat="1">
      <c r="A90" s="42"/>
      <c r="B90" s="43"/>
      <c r="C90" s="44"/>
      <c r="D90" s="223" t="s">
        <v>949</v>
      </c>
      <c r="E90" s="44"/>
      <c r="F90" s="286" t="s">
        <v>950</v>
      </c>
      <c r="G90" s="44"/>
      <c r="H90" s="44"/>
      <c r="I90" s="225"/>
      <c r="J90" s="44"/>
      <c r="K90" s="44"/>
      <c r="L90" s="48"/>
      <c r="M90" s="226"/>
      <c r="N90" s="227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949</v>
      </c>
      <c r="AU90" s="20" t="s">
        <v>92</v>
      </c>
    </row>
    <row r="91" s="2" customFormat="1" ht="16.5" customHeight="1">
      <c r="A91" s="42"/>
      <c r="B91" s="43"/>
      <c r="C91" s="210" t="s">
        <v>92</v>
      </c>
      <c r="D91" s="210" t="s">
        <v>135</v>
      </c>
      <c r="E91" s="211" t="s">
        <v>951</v>
      </c>
      <c r="F91" s="212" t="s">
        <v>952</v>
      </c>
      <c r="G91" s="213" t="s">
        <v>945</v>
      </c>
      <c r="H91" s="214">
        <v>1</v>
      </c>
      <c r="I91" s="215"/>
      <c r="J91" s="216">
        <f>ROUND(I91*H91,2)</f>
        <v>0</v>
      </c>
      <c r="K91" s="212" t="s">
        <v>139</v>
      </c>
      <c r="L91" s="48"/>
      <c r="M91" s="217" t="s">
        <v>42</v>
      </c>
      <c r="N91" s="218" t="s">
        <v>52</v>
      </c>
      <c r="O91" s="88"/>
      <c r="P91" s="219">
        <f>O91*H91</f>
        <v>0</v>
      </c>
      <c r="Q91" s="219">
        <v>0</v>
      </c>
      <c r="R91" s="219">
        <f>Q91*H91</f>
        <v>0</v>
      </c>
      <c r="S91" s="219">
        <v>0</v>
      </c>
      <c r="T91" s="220">
        <f>S91*H91</f>
        <v>0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R91" s="221" t="s">
        <v>946</v>
      </c>
      <c r="AT91" s="221" t="s">
        <v>135</v>
      </c>
      <c r="AU91" s="221" t="s">
        <v>92</v>
      </c>
      <c r="AY91" s="20" t="s">
        <v>132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20" t="s">
        <v>89</v>
      </c>
      <c r="BK91" s="222">
        <f>ROUND(I91*H91,2)</f>
        <v>0</v>
      </c>
      <c r="BL91" s="20" t="s">
        <v>946</v>
      </c>
      <c r="BM91" s="221" t="s">
        <v>953</v>
      </c>
    </row>
    <row r="92" s="2" customFormat="1">
      <c r="A92" s="42"/>
      <c r="B92" s="43"/>
      <c r="C92" s="44"/>
      <c r="D92" s="223" t="s">
        <v>142</v>
      </c>
      <c r="E92" s="44"/>
      <c r="F92" s="224" t="s">
        <v>952</v>
      </c>
      <c r="G92" s="44"/>
      <c r="H92" s="44"/>
      <c r="I92" s="225"/>
      <c r="J92" s="44"/>
      <c r="K92" s="44"/>
      <c r="L92" s="48"/>
      <c r="M92" s="226"/>
      <c r="N92" s="227"/>
      <c r="O92" s="88"/>
      <c r="P92" s="88"/>
      <c r="Q92" s="88"/>
      <c r="R92" s="88"/>
      <c r="S92" s="88"/>
      <c r="T92" s="89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142</v>
      </c>
      <c r="AU92" s="20" t="s">
        <v>92</v>
      </c>
    </row>
    <row r="93" s="2" customFormat="1">
      <c r="A93" s="42"/>
      <c r="B93" s="43"/>
      <c r="C93" s="44"/>
      <c r="D93" s="228" t="s">
        <v>144</v>
      </c>
      <c r="E93" s="44"/>
      <c r="F93" s="229" t="s">
        <v>954</v>
      </c>
      <c r="G93" s="44"/>
      <c r="H93" s="44"/>
      <c r="I93" s="225"/>
      <c r="J93" s="44"/>
      <c r="K93" s="44"/>
      <c r="L93" s="48"/>
      <c r="M93" s="226"/>
      <c r="N93" s="227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144</v>
      </c>
      <c r="AU93" s="20" t="s">
        <v>92</v>
      </c>
    </row>
    <row r="94" s="2" customFormat="1" ht="16.5" customHeight="1">
      <c r="A94" s="42"/>
      <c r="B94" s="43"/>
      <c r="C94" s="210" t="s">
        <v>156</v>
      </c>
      <c r="D94" s="210" t="s">
        <v>135</v>
      </c>
      <c r="E94" s="211" t="s">
        <v>955</v>
      </c>
      <c r="F94" s="212" t="s">
        <v>956</v>
      </c>
      <c r="G94" s="213" t="s">
        <v>945</v>
      </c>
      <c r="H94" s="214">
        <v>1</v>
      </c>
      <c r="I94" s="215"/>
      <c r="J94" s="216">
        <f>ROUND(I94*H94,2)</f>
        <v>0</v>
      </c>
      <c r="K94" s="212" t="s">
        <v>139</v>
      </c>
      <c r="L94" s="48"/>
      <c r="M94" s="217" t="s">
        <v>42</v>
      </c>
      <c r="N94" s="218" t="s">
        <v>52</v>
      </c>
      <c r="O94" s="88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1" t="s">
        <v>946</v>
      </c>
      <c r="AT94" s="221" t="s">
        <v>135</v>
      </c>
      <c r="AU94" s="221" t="s">
        <v>92</v>
      </c>
      <c r="AY94" s="20" t="s">
        <v>132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0" t="s">
        <v>89</v>
      </c>
      <c r="BK94" s="222">
        <f>ROUND(I94*H94,2)</f>
        <v>0</v>
      </c>
      <c r="BL94" s="20" t="s">
        <v>946</v>
      </c>
      <c r="BM94" s="221" t="s">
        <v>957</v>
      </c>
    </row>
    <row r="95" s="2" customFormat="1">
      <c r="A95" s="42"/>
      <c r="B95" s="43"/>
      <c r="C95" s="44"/>
      <c r="D95" s="223" t="s">
        <v>142</v>
      </c>
      <c r="E95" s="44"/>
      <c r="F95" s="224" t="s">
        <v>956</v>
      </c>
      <c r="G95" s="44"/>
      <c r="H95" s="44"/>
      <c r="I95" s="225"/>
      <c r="J95" s="44"/>
      <c r="K95" s="44"/>
      <c r="L95" s="48"/>
      <c r="M95" s="226"/>
      <c r="N95" s="227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142</v>
      </c>
      <c r="AU95" s="20" t="s">
        <v>92</v>
      </c>
    </row>
    <row r="96" s="2" customFormat="1">
      <c r="A96" s="42"/>
      <c r="B96" s="43"/>
      <c r="C96" s="44"/>
      <c r="D96" s="228" t="s">
        <v>144</v>
      </c>
      <c r="E96" s="44"/>
      <c r="F96" s="229" t="s">
        <v>958</v>
      </c>
      <c r="G96" s="44"/>
      <c r="H96" s="44"/>
      <c r="I96" s="225"/>
      <c r="J96" s="44"/>
      <c r="K96" s="44"/>
      <c r="L96" s="48"/>
      <c r="M96" s="226"/>
      <c r="N96" s="227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144</v>
      </c>
      <c r="AU96" s="20" t="s">
        <v>92</v>
      </c>
    </row>
    <row r="97" s="2" customFormat="1" ht="16.5" customHeight="1">
      <c r="A97" s="42"/>
      <c r="B97" s="43"/>
      <c r="C97" s="210" t="s">
        <v>140</v>
      </c>
      <c r="D97" s="210" t="s">
        <v>135</v>
      </c>
      <c r="E97" s="211" t="s">
        <v>959</v>
      </c>
      <c r="F97" s="212" t="s">
        <v>960</v>
      </c>
      <c r="G97" s="213" t="s">
        <v>945</v>
      </c>
      <c r="H97" s="214">
        <v>1</v>
      </c>
      <c r="I97" s="215"/>
      <c r="J97" s="216">
        <f>ROUND(I97*H97,2)</f>
        <v>0</v>
      </c>
      <c r="K97" s="212" t="s">
        <v>139</v>
      </c>
      <c r="L97" s="48"/>
      <c r="M97" s="217" t="s">
        <v>42</v>
      </c>
      <c r="N97" s="218" t="s">
        <v>52</v>
      </c>
      <c r="O97" s="88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1" t="s">
        <v>946</v>
      </c>
      <c r="AT97" s="221" t="s">
        <v>135</v>
      </c>
      <c r="AU97" s="221" t="s">
        <v>92</v>
      </c>
      <c r="AY97" s="20" t="s">
        <v>132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20" t="s">
        <v>89</v>
      </c>
      <c r="BK97" s="222">
        <f>ROUND(I97*H97,2)</f>
        <v>0</v>
      </c>
      <c r="BL97" s="20" t="s">
        <v>946</v>
      </c>
      <c r="BM97" s="221" t="s">
        <v>961</v>
      </c>
    </row>
    <row r="98" s="2" customFormat="1">
      <c r="A98" s="42"/>
      <c r="B98" s="43"/>
      <c r="C98" s="44"/>
      <c r="D98" s="223" t="s">
        <v>142</v>
      </c>
      <c r="E98" s="44"/>
      <c r="F98" s="224" t="s">
        <v>960</v>
      </c>
      <c r="G98" s="44"/>
      <c r="H98" s="44"/>
      <c r="I98" s="225"/>
      <c r="J98" s="44"/>
      <c r="K98" s="44"/>
      <c r="L98" s="48"/>
      <c r="M98" s="226"/>
      <c r="N98" s="227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142</v>
      </c>
      <c r="AU98" s="20" t="s">
        <v>92</v>
      </c>
    </row>
    <row r="99" s="2" customFormat="1">
      <c r="A99" s="42"/>
      <c r="B99" s="43"/>
      <c r="C99" s="44"/>
      <c r="D99" s="228" t="s">
        <v>144</v>
      </c>
      <c r="E99" s="44"/>
      <c r="F99" s="229" t="s">
        <v>962</v>
      </c>
      <c r="G99" s="44"/>
      <c r="H99" s="44"/>
      <c r="I99" s="225"/>
      <c r="J99" s="44"/>
      <c r="K99" s="44"/>
      <c r="L99" s="48"/>
      <c r="M99" s="226"/>
      <c r="N99" s="227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144</v>
      </c>
      <c r="AU99" s="20" t="s">
        <v>92</v>
      </c>
    </row>
    <row r="100" s="2" customFormat="1" ht="16.5" customHeight="1">
      <c r="A100" s="42"/>
      <c r="B100" s="43"/>
      <c r="C100" s="210" t="s">
        <v>169</v>
      </c>
      <c r="D100" s="210" t="s">
        <v>135</v>
      </c>
      <c r="E100" s="211" t="s">
        <v>963</v>
      </c>
      <c r="F100" s="212" t="s">
        <v>964</v>
      </c>
      <c r="G100" s="213" t="s">
        <v>945</v>
      </c>
      <c r="H100" s="214">
        <v>1</v>
      </c>
      <c r="I100" s="215"/>
      <c r="J100" s="216">
        <f>ROUND(I100*H100,2)</f>
        <v>0</v>
      </c>
      <c r="K100" s="212" t="s">
        <v>139</v>
      </c>
      <c r="L100" s="48"/>
      <c r="M100" s="217" t="s">
        <v>42</v>
      </c>
      <c r="N100" s="218" t="s">
        <v>52</v>
      </c>
      <c r="O100" s="88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1" t="s">
        <v>946</v>
      </c>
      <c r="AT100" s="221" t="s">
        <v>135</v>
      </c>
      <c r="AU100" s="221" t="s">
        <v>92</v>
      </c>
      <c r="AY100" s="20" t="s">
        <v>132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0" t="s">
        <v>89</v>
      </c>
      <c r="BK100" s="222">
        <f>ROUND(I100*H100,2)</f>
        <v>0</v>
      </c>
      <c r="BL100" s="20" t="s">
        <v>946</v>
      </c>
      <c r="BM100" s="221" t="s">
        <v>965</v>
      </c>
    </row>
    <row r="101" s="2" customFormat="1">
      <c r="A101" s="42"/>
      <c r="B101" s="43"/>
      <c r="C101" s="44"/>
      <c r="D101" s="223" t="s">
        <v>142</v>
      </c>
      <c r="E101" s="44"/>
      <c r="F101" s="224" t="s">
        <v>964</v>
      </c>
      <c r="G101" s="44"/>
      <c r="H101" s="44"/>
      <c r="I101" s="225"/>
      <c r="J101" s="44"/>
      <c r="K101" s="44"/>
      <c r="L101" s="48"/>
      <c r="M101" s="226"/>
      <c r="N101" s="227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142</v>
      </c>
      <c r="AU101" s="20" t="s">
        <v>92</v>
      </c>
    </row>
    <row r="102" s="2" customFormat="1">
      <c r="A102" s="42"/>
      <c r="B102" s="43"/>
      <c r="C102" s="44"/>
      <c r="D102" s="228" t="s">
        <v>144</v>
      </c>
      <c r="E102" s="44"/>
      <c r="F102" s="229" t="s">
        <v>966</v>
      </c>
      <c r="G102" s="44"/>
      <c r="H102" s="44"/>
      <c r="I102" s="225"/>
      <c r="J102" s="44"/>
      <c r="K102" s="44"/>
      <c r="L102" s="48"/>
      <c r="M102" s="226"/>
      <c r="N102" s="227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144</v>
      </c>
      <c r="AU102" s="20" t="s">
        <v>92</v>
      </c>
    </row>
    <row r="103" s="2" customFormat="1">
      <c r="A103" s="42"/>
      <c r="B103" s="43"/>
      <c r="C103" s="44"/>
      <c r="D103" s="223" t="s">
        <v>949</v>
      </c>
      <c r="E103" s="44"/>
      <c r="F103" s="286" t="s">
        <v>967</v>
      </c>
      <c r="G103" s="44"/>
      <c r="H103" s="44"/>
      <c r="I103" s="225"/>
      <c r="J103" s="44"/>
      <c r="K103" s="44"/>
      <c r="L103" s="48"/>
      <c r="M103" s="226"/>
      <c r="N103" s="227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949</v>
      </c>
      <c r="AU103" s="20" t="s">
        <v>92</v>
      </c>
    </row>
    <row r="104" s="12" customFormat="1" ht="22.8" customHeight="1">
      <c r="A104" s="12"/>
      <c r="B104" s="194"/>
      <c r="C104" s="195"/>
      <c r="D104" s="196" t="s">
        <v>80</v>
      </c>
      <c r="E104" s="208" t="s">
        <v>968</v>
      </c>
      <c r="F104" s="208" t="s">
        <v>969</v>
      </c>
      <c r="G104" s="195"/>
      <c r="H104" s="195"/>
      <c r="I104" s="198"/>
      <c r="J104" s="209">
        <f>BK104</f>
        <v>0</v>
      </c>
      <c r="K104" s="195"/>
      <c r="L104" s="200"/>
      <c r="M104" s="201"/>
      <c r="N104" s="202"/>
      <c r="O104" s="202"/>
      <c r="P104" s="203">
        <f>SUM(P105:P128)</f>
        <v>0</v>
      </c>
      <c r="Q104" s="202"/>
      <c r="R104" s="203">
        <f>SUM(R105:R128)</f>
        <v>0</v>
      </c>
      <c r="S104" s="202"/>
      <c r="T104" s="204">
        <f>SUM(T105:T128)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5" t="s">
        <v>169</v>
      </c>
      <c r="AT104" s="206" t="s">
        <v>80</v>
      </c>
      <c r="AU104" s="206" t="s">
        <v>89</v>
      </c>
      <c r="AY104" s="205" t="s">
        <v>132</v>
      </c>
      <c r="BK104" s="207">
        <f>SUM(BK105:BK128)</f>
        <v>0</v>
      </c>
    </row>
    <row r="105" s="2" customFormat="1" ht="16.5" customHeight="1">
      <c r="A105" s="42"/>
      <c r="B105" s="43"/>
      <c r="C105" s="210" t="s">
        <v>178</v>
      </c>
      <c r="D105" s="210" t="s">
        <v>135</v>
      </c>
      <c r="E105" s="211" t="s">
        <v>970</v>
      </c>
      <c r="F105" s="212" t="s">
        <v>971</v>
      </c>
      <c r="G105" s="213" t="s">
        <v>945</v>
      </c>
      <c r="H105" s="214">
        <v>1</v>
      </c>
      <c r="I105" s="215"/>
      <c r="J105" s="216">
        <f>ROUND(I105*H105,2)</f>
        <v>0</v>
      </c>
      <c r="K105" s="212" t="s">
        <v>139</v>
      </c>
      <c r="L105" s="48"/>
      <c r="M105" s="217" t="s">
        <v>42</v>
      </c>
      <c r="N105" s="218" t="s">
        <v>52</v>
      </c>
      <c r="O105" s="88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1" t="s">
        <v>946</v>
      </c>
      <c r="AT105" s="221" t="s">
        <v>135</v>
      </c>
      <c r="AU105" s="221" t="s">
        <v>92</v>
      </c>
      <c r="AY105" s="20" t="s">
        <v>132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20" t="s">
        <v>89</v>
      </c>
      <c r="BK105" s="222">
        <f>ROUND(I105*H105,2)</f>
        <v>0</v>
      </c>
      <c r="BL105" s="20" t="s">
        <v>946</v>
      </c>
      <c r="BM105" s="221" t="s">
        <v>972</v>
      </c>
    </row>
    <row r="106" s="2" customFormat="1">
      <c r="A106" s="42"/>
      <c r="B106" s="43"/>
      <c r="C106" s="44"/>
      <c r="D106" s="223" t="s">
        <v>142</v>
      </c>
      <c r="E106" s="44"/>
      <c r="F106" s="224" t="s">
        <v>971</v>
      </c>
      <c r="G106" s="44"/>
      <c r="H106" s="44"/>
      <c r="I106" s="225"/>
      <c r="J106" s="44"/>
      <c r="K106" s="44"/>
      <c r="L106" s="48"/>
      <c r="M106" s="226"/>
      <c r="N106" s="227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142</v>
      </c>
      <c r="AU106" s="20" t="s">
        <v>92</v>
      </c>
    </row>
    <row r="107" s="2" customFormat="1">
      <c r="A107" s="42"/>
      <c r="B107" s="43"/>
      <c r="C107" s="44"/>
      <c r="D107" s="228" t="s">
        <v>144</v>
      </c>
      <c r="E107" s="44"/>
      <c r="F107" s="229" t="s">
        <v>973</v>
      </c>
      <c r="G107" s="44"/>
      <c r="H107" s="44"/>
      <c r="I107" s="225"/>
      <c r="J107" s="44"/>
      <c r="K107" s="44"/>
      <c r="L107" s="48"/>
      <c r="M107" s="226"/>
      <c r="N107" s="227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144</v>
      </c>
      <c r="AU107" s="20" t="s">
        <v>92</v>
      </c>
    </row>
    <row r="108" s="2" customFormat="1" ht="16.5" customHeight="1">
      <c r="A108" s="42"/>
      <c r="B108" s="43"/>
      <c r="C108" s="210" t="s">
        <v>186</v>
      </c>
      <c r="D108" s="210" t="s">
        <v>135</v>
      </c>
      <c r="E108" s="211" t="s">
        <v>974</v>
      </c>
      <c r="F108" s="212" t="s">
        <v>975</v>
      </c>
      <c r="G108" s="213" t="s">
        <v>945</v>
      </c>
      <c r="H108" s="214">
        <v>1</v>
      </c>
      <c r="I108" s="215"/>
      <c r="J108" s="216">
        <f>ROUND(I108*H108,2)</f>
        <v>0</v>
      </c>
      <c r="K108" s="212" t="s">
        <v>139</v>
      </c>
      <c r="L108" s="48"/>
      <c r="M108" s="217" t="s">
        <v>42</v>
      </c>
      <c r="N108" s="218" t="s">
        <v>52</v>
      </c>
      <c r="O108" s="88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1" t="s">
        <v>946</v>
      </c>
      <c r="AT108" s="221" t="s">
        <v>135</v>
      </c>
      <c r="AU108" s="221" t="s">
        <v>92</v>
      </c>
      <c r="AY108" s="20" t="s">
        <v>132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0" t="s">
        <v>89</v>
      </c>
      <c r="BK108" s="222">
        <f>ROUND(I108*H108,2)</f>
        <v>0</v>
      </c>
      <c r="BL108" s="20" t="s">
        <v>946</v>
      </c>
      <c r="BM108" s="221" t="s">
        <v>976</v>
      </c>
    </row>
    <row r="109" s="2" customFormat="1">
      <c r="A109" s="42"/>
      <c r="B109" s="43"/>
      <c r="C109" s="44"/>
      <c r="D109" s="223" t="s">
        <v>142</v>
      </c>
      <c r="E109" s="44"/>
      <c r="F109" s="224" t="s">
        <v>975</v>
      </c>
      <c r="G109" s="44"/>
      <c r="H109" s="44"/>
      <c r="I109" s="225"/>
      <c r="J109" s="44"/>
      <c r="K109" s="44"/>
      <c r="L109" s="48"/>
      <c r="M109" s="226"/>
      <c r="N109" s="227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142</v>
      </c>
      <c r="AU109" s="20" t="s">
        <v>92</v>
      </c>
    </row>
    <row r="110" s="2" customFormat="1">
      <c r="A110" s="42"/>
      <c r="B110" s="43"/>
      <c r="C110" s="44"/>
      <c r="D110" s="228" t="s">
        <v>144</v>
      </c>
      <c r="E110" s="44"/>
      <c r="F110" s="229" t="s">
        <v>977</v>
      </c>
      <c r="G110" s="44"/>
      <c r="H110" s="44"/>
      <c r="I110" s="225"/>
      <c r="J110" s="44"/>
      <c r="K110" s="44"/>
      <c r="L110" s="48"/>
      <c r="M110" s="226"/>
      <c r="N110" s="227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144</v>
      </c>
      <c r="AU110" s="20" t="s">
        <v>92</v>
      </c>
    </row>
    <row r="111" s="2" customFormat="1" ht="16.5" customHeight="1">
      <c r="A111" s="42"/>
      <c r="B111" s="43"/>
      <c r="C111" s="210" t="s">
        <v>195</v>
      </c>
      <c r="D111" s="210" t="s">
        <v>135</v>
      </c>
      <c r="E111" s="211" t="s">
        <v>978</v>
      </c>
      <c r="F111" s="212" t="s">
        <v>979</v>
      </c>
      <c r="G111" s="213" t="s">
        <v>945</v>
      </c>
      <c r="H111" s="214">
        <v>1</v>
      </c>
      <c r="I111" s="215"/>
      <c r="J111" s="216">
        <f>ROUND(I111*H111,2)</f>
        <v>0</v>
      </c>
      <c r="K111" s="212" t="s">
        <v>139</v>
      </c>
      <c r="L111" s="48"/>
      <c r="M111" s="217" t="s">
        <v>42</v>
      </c>
      <c r="N111" s="218" t="s">
        <v>52</v>
      </c>
      <c r="O111" s="88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1" t="s">
        <v>946</v>
      </c>
      <c r="AT111" s="221" t="s">
        <v>135</v>
      </c>
      <c r="AU111" s="221" t="s">
        <v>92</v>
      </c>
      <c r="AY111" s="20" t="s">
        <v>132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20" t="s">
        <v>89</v>
      </c>
      <c r="BK111" s="222">
        <f>ROUND(I111*H111,2)</f>
        <v>0</v>
      </c>
      <c r="BL111" s="20" t="s">
        <v>946</v>
      </c>
      <c r="BM111" s="221" t="s">
        <v>980</v>
      </c>
    </row>
    <row r="112" s="2" customFormat="1">
      <c r="A112" s="42"/>
      <c r="B112" s="43"/>
      <c r="C112" s="44"/>
      <c r="D112" s="223" t="s">
        <v>142</v>
      </c>
      <c r="E112" s="44"/>
      <c r="F112" s="224" t="s">
        <v>979</v>
      </c>
      <c r="G112" s="44"/>
      <c r="H112" s="44"/>
      <c r="I112" s="225"/>
      <c r="J112" s="44"/>
      <c r="K112" s="44"/>
      <c r="L112" s="48"/>
      <c r="M112" s="226"/>
      <c r="N112" s="227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142</v>
      </c>
      <c r="AU112" s="20" t="s">
        <v>92</v>
      </c>
    </row>
    <row r="113" s="2" customFormat="1">
      <c r="A113" s="42"/>
      <c r="B113" s="43"/>
      <c r="C113" s="44"/>
      <c r="D113" s="228" t="s">
        <v>144</v>
      </c>
      <c r="E113" s="44"/>
      <c r="F113" s="229" t="s">
        <v>981</v>
      </c>
      <c r="G113" s="44"/>
      <c r="H113" s="44"/>
      <c r="I113" s="225"/>
      <c r="J113" s="44"/>
      <c r="K113" s="44"/>
      <c r="L113" s="48"/>
      <c r="M113" s="226"/>
      <c r="N113" s="227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144</v>
      </c>
      <c r="AU113" s="20" t="s">
        <v>92</v>
      </c>
    </row>
    <row r="114" s="2" customFormat="1" ht="16.5" customHeight="1">
      <c r="A114" s="42"/>
      <c r="B114" s="43"/>
      <c r="C114" s="210" t="s">
        <v>201</v>
      </c>
      <c r="D114" s="210" t="s">
        <v>135</v>
      </c>
      <c r="E114" s="211" t="s">
        <v>982</v>
      </c>
      <c r="F114" s="212" t="s">
        <v>983</v>
      </c>
      <c r="G114" s="213" t="s">
        <v>945</v>
      </c>
      <c r="H114" s="214">
        <v>1</v>
      </c>
      <c r="I114" s="215"/>
      <c r="J114" s="216">
        <f>ROUND(I114*H114,2)</f>
        <v>0</v>
      </c>
      <c r="K114" s="212" t="s">
        <v>139</v>
      </c>
      <c r="L114" s="48"/>
      <c r="M114" s="217" t="s">
        <v>42</v>
      </c>
      <c r="N114" s="218" t="s">
        <v>52</v>
      </c>
      <c r="O114" s="88"/>
      <c r="P114" s="219">
        <f>O114*H114</f>
        <v>0</v>
      </c>
      <c r="Q114" s="219">
        <v>0</v>
      </c>
      <c r="R114" s="219">
        <f>Q114*H114</f>
        <v>0</v>
      </c>
      <c r="S114" s="219">
        <v>0</v>
      </c>
      <c r="T114" s="220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1" t="s">
        <v>946</v>
      </c>
      <c r="AT114" s="221" t="s">
        <v>135</v>
      </c>
      <c r="AU114" s="221" t="s">
        <v>92</v>
      </c>
      <c r="AY114" s="20" t="s">
        <v>132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20" t="s">
        <v>89</v>
      </c>
      <c r="BK114" s="222">
        <f>ROUND(I114*H114,2)</f>
        <v>0</v>
      </c>
      <c r="BL114" s="20" t="s">
        <v>946</v>
      </c>
      <c r="BM114" s="221" t="s">
        <v>984</v>
      </c>
    </row>
    <row r="115" s="2" customFormat="1">
      <c r="A115" s="42"/>
      <c r="B115" s="43"/>
      <c r="C115" s="44"/>
      <c r="D115" s="223" t="s">
        <v>142</v>
      </c>
      <c r="E115" s="44"/>
      <c r="F115" s="224" t="s">
        <v>983</v>
      </c>
      <c r="G115" s="44"/>
      <c r="H115" s="44"/>
      <c r="I115" s="225"/>
      <c r="J115" s="44"/>
      <c r="K115" s="44"/>
      <c r="L115" s="48"/>
      <c r="M115" s="226"/>
      <c r="N115" s="227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142</v>
      </c>
      <c r="AU115" s="20" t="s">
        <v>92</v>
      </c>
    </row>
    <row r="116" s="2" customFormat="1">
      <c r="A116" s="42"/>
      <c r="B116" s="43"/>
      <c r="C116" s="44"/>
      <c r="D116" s="228" t="s">
        <v>144</v>
      </c>
      <c r="E116" s="44"/>
      <c r="F116" s="229" t="s">
        <v>985</v>
      </c>
      <c r="G116" s="44"/>
      <c r="H116" s="44"/>
      <c r="I116" s="225"/>
      <c r="J116" s="44"/>
      <c r="K116" s="44"/>
      <c r="L116" s="48"/>
      <c r="M116" s="226"/>
      <c r="N116" s="227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144</v>
      </c>
      <c r="AU116" s="20" t="s">
        <v>92</v>
      </c>
    </row>
    <row r="117" s="2" customFormat="1" ht="16.5" customHeight="1">
      <c r="A117" s="42"/>
      <c r="B117" s="43"/>
      <c r="C117" s="210" t="s">
        <v>207</v>
      </c>
      <c r="D117" s="210" t="s">
        <v>135</v>
      </c>
      <c r="E117" s="211" t="s">
        <v>986</v>
      </c>
      <c r="F117" s="212" t="s">
        <v>987</v>
      </c>
      <c r="G117" s="213" t="s">
        <v>945</v>
      </c>
      <c r="H117" s="214">
        <v>2</v>
      </c>
      <c r="I117" s="215"/>
      <c r="J117" s="216">
        <f>ROUND(I117*H117,2)</f>
        <v>0</v>
      </c>
      <c r="K117" s="212" t="s">
        <v>139</v>
      </c>
      <c r="L117" s="48"/>
      <c r="M117" s="217" t="s">
        <v>42</v>
      </c>
      <c r="N117" s="218" t="s">
        <v>52</v>
      </c>
      <c r="O117" s="88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1" t="s">
        <v>946</v>
      </c>
      <c r="AT117" s="221" t="s">
        <v>135</v>
      </c>
      <c r="AU117" s="221" t="s">
        <v>92</v>
      </c>
      <c r="AY117" s="20" t="s">
        <v>132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20" t="s">
        <v>89</v>
      </c>
      <c r="BK117" s="222">
        <f>ROUND(I117*H117,2)</f>
        <v>0</v>
      </c>
      <c r="BL117" s="20" t="s">
        <v>946</v>
      </c>
      <c r="BM117" s="221" t="s">
        <v>988</v>
      </c>
    </row>
    <row r="118" s="2" customFormat="1">
      <c r="A118" s="42"/>
      <c r="B118" s="43"/>
      <c r="C118" s="44"/>
      <c r="D118" s="223" t="s">
        <v>142</v>
      </c>
      <c r="E118" s="44"/>
      <c r="F118" s="224" t="s">
        <v>987</v>
      </c>
      <c r="G118" s="44"/>
      <c r="H118" s="44"/>
      <c r="I118" s="225"/>
      <c r="J118" s="44"/>
      <c r="K118" s="44"/>
      <c r="L118" s="48"/>
      <c r="M118" s="226"/>
      <c r="N118" s="227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142</v>
      </c>
      <c r="AU118" s="20" t="s">
        <v>92</v>
      </c>
    </row>
    <row r="119" s="2" customFormat="1">
      <c r="A119" s="42"/>
      <c r="B119" s="43"/>
      <c r="C119" s="44"/>
      <c r="D119" s="228" t="s">
        <v>144</v>
      </c>
      <c r="E119" s="44"/>
      <c r="F119" s="229" t="s">
        <v>989</v>
      </c>
      <c r="G119" s="44"/>
      <c r="H119" s="44"/>
      <c r="I119" s="225"/>
      <c r="J119" s="44"/>
      <c r="K119" s="44"/>
      <c r="L119" s="48"/>
      <c r="M119" s="226"/>
      <c r="N119" s="227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144</v>
      </c>
      <c r="AU119" s="20" t="s">
        <v>92</v>
      </c>
    </row>
    <row r="120" s="13" customFormat="1">
      <c r="A120" s="13"/>
      <c r="B120" s="230"/>
      <c r="C120" s="231"/>
      <c r="D120" s="223" t="s">
        <v>146</v>
      </c>
      <c r="E120" s="232" t="s">
        <v>42</v>
      </c>
      <c r="F120" s="233" t="s">
        <v>990</v>
      </c>
      <c r="G120" s="231"/>
      <c r="H120" s="232" t="s">
        <v>42</v>
      </c>
      <c r="I120" s="234"/>
      <c r="J120" s="231"/>
      <c r="K120" s="231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146</v>
      </c>
      <c r="AU120" s="239" t="s">
        <v>92</v>
      </c>
      <c r="AV120" s="13" t="s">
        <v>89</v>
      </c>
      <c r="AW120" s="13" t="s">
        <v>40</v>
      </c>
      <c r="AX120" s="13" t="s">
        <v>81</v>
      </c>
      <c r="AY120" s="239" t="s">
        <v>132</v>
      </c>
    </row>
    <row r="121" s="13" customFormat="1">
      <c r="A121" s="13"/>
      <c r="B121" s="230"/>
      <c r="C121" s="231"/>
      <c r="D121" s="223" t="s">
        <v>146</v>
      </c>
      <c r="E121" s="232" t="s">
        <v>42</v>
      </c>
      <c r="F121" s="233" t="s">
        <v>991</v>
      </c>
      <c r="G121" s="231"/>
      <c r="H121" s="232" t="s">
        <v>42</v>
      </c>
      <c r="I121" s="234"/>
      <c r="J121" s="231"/>
      <c r="K121" s="231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146</v>
      </c>
      <c r="AU121" s="239" t="s">
        <v>92</v>
      </c>
      <c r="AV121" s="13" t="s">
        <v>89</v>
      </c>
      <c r="AW121" s="13" t="s">
        <v>40</v>
      </c>
      <c r="AX121" s="13" t="s">
        <v>81</v>
      </c>
      <c r="AY121" s="239" t="s">
        <v>132</v>
      </c>
    </row>
    <row r="122" s="14" customFormat="1">
      <c r="A122" s="14"/>
      <c r="B122" s="240"/>
      <c r="C122" s="241"/>
      <c r="D122" s="223" t="s">
        <v>146</v>
      </c>
      <c r="E122" s="242" t="s">
        <v>42</v>
      </c>
      <c r="F122" s="243" t="s">
        <v>992</v>
      </c>
      <c r="G122" s="241"/>
      <c r="H122" s="244">
        <v>2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146</v>
      </c>
      <c r="AU122" s="250" t="s">
        <v>92</v>
      </c>
      <c r="AV122" s="14" t="s">
        <v>92</v>
      </c>
      <c r="AW122" s="14" t="s">
        <v>40</v>
      </c>
      <c r="AX122" s="14" t="s">
        <v>89</v>
      </c>
      <c r="AY122" s="250" t="s">
        <v>132</v>
      </c>
    </row>
    <row r="123" s="2" customFormat="1" ht="16.5" customHeight="1">
      <c r="A123" s="42"/>
      <c r="B123" s="43"/>
      <c r="C123" s="210" t="s">
        <v>213</v>
      </c>
      <c r="D123" s="210" t="s">
        <v>135</v>
      </c>
      <c r="E123" s="211" t="s">
        <v>993</v>
      </c>
      <c r="F123" s="212" t="s">
        <v>994</v>
      </c>
      <c r="G123" s="213" t="s">
        <v>945</v>
      </c>
      <c r="H123" s="214">
        <v>1</v>
      </c>
      <c r="I123" s="215"/>
      <c r="J123" s="216">
        <f>ROUND(I123*H123,2)</f>
        <v>0</v>
      </c>
      <c r="K123" s="212" t="s">
        <v>139</v>
      </c>
      <c r="L123" s="48"/>
      <c r="M123" s="217" t="s">
        <v>42</v>
      </c>
      <c r="N123" s="218" t="s">
        <v>52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1" t="s">
        <v>946</v>
      </c>
      <c r="AT123" s="221" t="s">
        <v>135</v>
      </c>
      <c r="AU123" s="221" t="s">
        <v>92</v>
      </c>
      <c r="AY123" s="20" t="s">
        <v>132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20" t="s">
        <v>89</v>
      </c>
      <c r="BK123" s="222">
        <f>ROUND(I123*H123,2)</f>
        <v>0</v>
      </c>
      <c r="BL123" s="20" t="s">
        <v>946</v>
      </c>
      <c r="BM123" s="221" t="s">
        <v>995</v>
      </c>
    </row>
    <row r="124" s="2" customFormat="1">
      <c r="A124" s="42"/>
      <c r="B124" s="43"/>
      <c r="C124" s="44"/>
      <c r="D124" s="223" t="s">
        <v>142</v>
      </c>
      <c r="E124" s="44"/>
      <c r="F124" s="224" t="s">
        <v>994</v>
      </c>
      <c r="G124" s="44"/>
      <c r="H124" s="44"/>
      <c r="I124" s="225"/>
      <c r="J124" s="44"/>
      <c r="K124" s="44"/>
      <c r="L124" s="48"/>
      <c r="M124" s="226"/>
      <c r="N124" s="227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142</v>
      </c>
      <c r="AU124" s="20" t="s">
        <v>92</v>
      </c>
    </row>
    <row r="125" s="2" customFormat="1">
      <c r="A125" s="42"/>
      <c r="B125" s="43"/>
      <c r="C125" s="44"/>
      <c r="D125" s="228" t="s">
        <v>144</v>
      </c>
      <c r="E125" s="44"/>
      <c r="F125" s="229" t="s">
        <v>996</v>
      </c>
      <c r="G125" s="44"/>
      <c r="H125" s="44"/>
      <c r="I125" s="225"/>
      <c r="J125" s="44"/>
      <c r="K125" s="44"/>
      <c r="L125" s="48"/>
      <c r="M125" s="226"/>
      <c r="N125" s="227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144</v>
      </c>
      <c r="AU125" s="20" t="s">
        <v>92</v>
      </c>
    </row>
    <row r="126" s="2" customFormat="1" ht="16.5" customHeight="1">
      <c r="A126" s="42"/>
      <c r="B126" s="43"/>
      <c r="C126" s="210" t="s">
        <v>8</v>
      </c>
      <c r="D126" s="210" t="s">
        <v>135</v>
      </c>
      <c r="E126" s="211" t="s">
        <v>997</v>
      </c>
      <c r="F126" s="212" t="s">
        <v>998</v>
      </c>
      <c r="G126" s="213" t="s">
        <v>945</v>
      </c>
      <c r="H126" s="214">
        <v>1</v>
      </c>
      <c r="I126" s="215"/>
      <c r="J126" s="216">
        <f>ROUND(I126*H126,2)</f>
        <v>0</v>
      </c>
      <c r="K126" s="212" t="s">
        <v>139</v>
      </c>
      <c r="L126" s="48"/>
      <c r="M126" s="217" t="s">
        <v>42</v>
      </c>
      <c r="N126" s="218" t="s">
        <v>52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21" t="s">
        <v>946</v>
      </c>
      <c r="AT126" s="221" t="s">
        <v>135</v>
      </c>
      <c r="AU126" s="221" t="s">
        <v>92</v>
      </c>
      <c r="AY126" s="20" t="s">
        <v>132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20" t="s">
        <v>89</v>
      </c>
      <c r="BK126" s="222">
        <f>ROUND(I126*H126,2)</f>
        <v>0</v>
      </c>
      <c r="BL126" s="20" t="s">
        <v>946</v>
      </c>
      <c r="BM126" s="221" t="s">
        <v>999</v>
      </c>
    </row>
    <row r="127" s="2" customFormat="1">
      <c r="A127" s="42"/>
      <c r="B127" s="43"/>
      <c r="C127" s="44"/>
      <c r="D127" s="223" t="s">
        <v>142</v>
      </c>
      <c r="E127" s="44"/>
      <c r="F127" s="224" t="s">
        <v>998</v>
      </c>
      <c r="G127" s="44"/>
      <c r="H127" s="44"/>
      <c r="I127" s="225"/>
      <c r="J127" s="44"/>
      <c r="K127" s="44"/>
      <c r="L127" s="48"/>
      <c r="M127" s="226"/>
      <c r="N127" s="227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142</v>
      </c>
      <c r="AU127" s="20" t="s">
        <v>92</v>
      </c>
    </row>
    <row r="128" s="2" customFormat="1">
      <c r="A128" s="42"/>
      <c r="B128" s="43"/>
      <c r="C128" s="44"/>
      <c r="D128" s="228" t="s">
        <v>144</v>
      </c>
      <c r="E128" s="44"/>
      <c r="F128" s="229" t="s">
        <v>1000</v>
      </c>
      <c r="G128" s="44"/>
      <c r="H128" s="44"/>
      <c r="I128" s="225"/>
      <c r="J128" s="44"/>
      <c r="K128" s="44"/>
      <c r="L128" s="48"/>
      <c r="M128" s="226"/>
      <c r="N128" s="227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144</v>
      </c>
      <c r="AU128" s="20" t="s">
        <v>92</v>
      </c>
    </row>
    <row r="129" s="12" customFormat="1" ht="22.8" customHeight="1">
      <c r="A129" s="12"/>
      <c r="B129" s="194"/>
      <c r="C129" s="195"/>
      <c r="D129" s="196" t="s">
        <v>80</v>
      </c>
      <c r="E129" s="208" t="s">
        <v>1001</v>
      </c>
      <c r="F129" s="208" t="s">
        <v>1002</v>
      </c>
      <c r="G129" s="195"/>
      <c r="H129" s="195"/>
      <c r="I129" s="198"/>
      <c r="J129" s="209">
        <f>BK129</f>
        <v>0</v>
      </c>
      <c r="K129" s="195"/>
      <c r="L129" s="200"/>
      <c r="M129" s="201"/>
      <c r="N129" s="202"/>
      <c r="O129" s="202"/>
      <c r="P129" s="203">
        <f>SUM(P130:P141)</f>
        <v>0</v>
      </c>
      <c r="Q129" s="202"/>
      <c r="R129" s="203">
        <f>SUM(R130:R141)</f>
        <v>0</v>
      </c>
      <c r="S129" s="202"/>
      <c r="T129" s="204">
        <f>SUM(T130:T141)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5" t="s">
        <v>169</v>
      </c>
      <c r="AT129" s="206" t="s">
        <v>80</v>
      </c>
      <c r="AU129" s="206" t="s">
        <v>89</v>
      </c>
      <c r="AY129" s="205" t="s">
        <v>132</v>
      </c>
      <c r="BK129" s="207">
        <f>SUM(BK130:BK141)</f>
        <v>0</v>
      </c>
    </row>
    <row r="130" s="2" customFormat="1" ht="16.5" customHeight="1">
      <c r="A130" s="42"/>
      <c r="B130" s="43"/>
      <c r="C130" s="210" t="s">
        <v>224</v>
      </c>
      <c r="D130" s="210" t="s">
        <v>135</v>
      </c>
      <c r="E130" s="211" t="s">
        <v>1003</v>
      </c>
      <c r="F130" s="212" t="s">
        <v>1004</v>
      </c>
      <c r="G130" s="213" t="s">
        <v>945</v>
      </c>
      <c r="H130" s="214">
        <v>1</v>
      </c>
      <c r="I130" s="215"/>
      <c r="J130" s="216">
        <f>ROUND(I130*H130,2)</f>
        <v>0</v>
      </c>
      <c r="K130" s="212" t="s">
        <v>139</v>
      </c>
      <c r="L130" s="48"/>
      <c r="M130" s="217" t="s">
        <v>42</v>
      </c>
      <c r="N130" s="218" t="s">
        <v>52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21" t="s">
        <v>946</v>
      </c>
      <c r="AT130" s="221" t="s">
        <v>135</v>
      </c>
      <c r="AU130" s="221" t="s">
        <v>92</v>
      </c>
      <c r="AY130" s="20" t="s">
        <v>132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20" t="s">
        <v>89</v>
      </c>
      <c r="BK130" s="222">
        <f>ROUND(I130*H130,2)</f>
        <v>0</v>
      </c>
      <c r="BL130" s="20" t="s">
        <v>946</v>
      </c>
      <c r="BM130" s="221" t="s">
        <v>1005</v>
      </c>
    </row>
    <row r="131" s="2" customFormat="1">
      <c r="A131" s="42"/>
      <c r="B131" s="43"/>
      <c r="C131" s="44"/>
      <c r="D131" s="223" t="s">
        <v>142</v>
      </c>
      <c r="E131" s="44"/>
      <c r="F131" s="224" t="s">
        <v>1004</v>
      </c>
      <c r="G131" s="44"/>
      <c r="H131" s="44"/>
      <c r="I131" s="225"/>
      <c r="J131" s="44"/>
      <c r="K131" s="44"/>
      <c r="L131" s="48"/>
      <c r="M131" s="226"/>
      <c r="N131" s="227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142</v>
      </c>
      <c r="AU131" s="20" t="s">
        <v>92</v>
      </c>
    </row>
    <row r="132" s="2" customFormat="1">
      <c r="A132" s="42"/>
      <c r="B132" s="43"/>
      <c r="C132" s="44"/>
      <c r="D132" s="228" t="s">
        <v>144</v>
      </c>
      <c r="E132" s="44"/>
      <c r="F132" s="229" t="s">
        <v>1006</v>
      </c>
      <c r="G132" s="44"/>
      <c r="H132" s="44"/>
      <c r="I132" s="225"/>
      <c r="J132" s="44"/>
      <c r="K132" s="44"/>
      <c r="L132" s="48"/>
      <c r="M132" s="226"/>
      <c r="N132" s="227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144</v>
      </c>
      <c r="AU132" s="20" t="s">
        <v>92</v>
      </c>
    </row>
    <row r="133" s="2" customFormat="1">
      <c r="A133" s="42"/>
      <c r="B133" s="43"/>
      <c r="C133" s="44"/>
      <c r="D133" s="223" t="s">
        <v>949</v>
      </c>
      <c r="E133" s="44"/>
      <c r="F133" s="286" t="s">
        <v>1007</v>
      </c>
      <c r="G133" s="44"/>
      <c r="H133" s="44"/>
      <c r="I133" s="225"/>
      <c r="J133" s="44"/>
      <c r="K133" s="44"/>
      <c r="L133" s="48"/>
      <c r="M133" s="226"/>
      <c r="N133" s="227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949</v>
      </c>
      <c r="AU133" s="20" t="s">
        <v>92</v>
      </c>
    </row>
    <row r="134" s="2" customFormat="1" ht="16.5" customHeight="1">
      <c r="A134" s="42"/>
      <c r="B134" s="43"/>
      <c r="C134" s="210" t="s">
        <v>230</v>
      </c>
      <c r="D134" s="210" t="s">
        <v>135</v>
      </c>
      <c r="E134" s="211" t="s">
        <v>1008</v>
      </c>
      <c r="F134" s="212" t="s">
        <v>1009</v>
      </c>
      <c r="G134" s="213" t="s">
        <v>945</v>
      </c>
      <c r="H134" s="214">
        <v>1</v>
      </c>
      <c r="I134" s="215"/>
      <c r="J134" s="216">
        <f>ROUND(I134*H134,2)</f>
        <v>0</v>
      </c>
      <c r="K134" s="212" t="s">
        <v>139</v>
      </c>
      <c r="L134" s="48"/>
      <c r="M134" s="217" t="s">
        <v>42</v>
      </c>
      <c r="N134" s="218" t="s">
        <v>52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21" t="s">
        <v>946</v>
      </c>
      <c r="AT134" s="221" t="s">
        <v>135</v>
      </c>
      <c r="AU134" s="221" t="s">
        <v>92</v>
      </c>
      <c r="AY134" s="20" t="s">
        <v>132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20" t="s">
        <v>89</v>
      </c>
      <c r="BK134" s="222">
        <f>ROUND(I134*H134,2)</f>
        <v>0</v>
      </c>
      <c r="BL134" s="20" t="s">
        <v>946</v>
      </c>
      <c r="BM134" s="221" t="s">
        <v>1010</v>
      </c>
    </row>
    <row r="135" s="2" customFormat="1">
      <c r="A135" s="42"/>
      <c r="B135" s="43"/>
      <c r="C135" s="44"/>
      <c r="D135" s="223" t="s">
        <v>142</v>
      </c>
      <c r="E135" s="44"/>
      <c r="F135" s="224" t="s">
        <v>1009</v>
      </c>
      <c r="G135" s="44"/>
      <c r="H135" s="44"/>
      <c r="I135" s="225"/>
      <c r="J135" s="44"/>
      <c r="K135" s="44"/>
      <c r="L135" s="48"/>
      <c r="M135" s="226"/>
      <c r="N135" s="227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142</v>
      </c>
      <c r="AU135" s="20" t="s">
        <v>92</v>
      </c>
    </row>
    <row r="136" s="2" customFormat="1">
      <c r="A136" s="42"/>
      <c r="B136" s="43"/>
      <c r="C136" s="44"/>
      <c r="D136" s="228" t="s">
        <v>144</v>
      </c>
      <c r="E136" s="44"/>
      <c r="F136" s="229" t="s">
        <v>1011</v>
      </c>
      <c r="G136" s="44"/>
      <c r="H136" s="44"/>
      <c r="I136" s="225"/>
      <c r="J136" s="44"/>
      <c r="K136" s="44"/>
      <c r="L136" s="48"/>
      <c r="M136" s="226"/>
      <c r="N136" s="227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144</v>
      </c>
      <c r="AU136" s="20" t="s">
        <v>92</v>
      </c>
    </row>
    <row r="137" s="2" customFormat="1">
      <c r="A137" s="42"/>
      <c r="B137" s="43"/>
      <c r="C137" s="44"/>
      <c r="D137" s="223" t="s">
        <v>949</v>
      </c>
      <c r="E137" s="44"/>
      <c r="F137" s="286" t="s">
        <v>1012</v>
      </c>
      <c r="G137" s="44"/>
      <c r="H137" s="44"/>
      <c r="I137" s="225"/>
      <c r="J137" s="44"/>
      <c r="K137" s="44"/>
      <c r="L137" s="48"/>
      <c r="M137" s="226"/>
      <c r="N137" s="227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949</v>
      </c>
      <c r="AU137" s="20" t="s">
        <v>92</v>
      </c>
    </row>
    <row r="138" s="2" customFormat="1" ht="16.5" customHeight="1">
      <c r="A138" s="42"/>
      <c r="B138" s="43"/>
      <c r="C138" s="210" t="s">
        <v>241</v>
      </c>
      <c r="D138" s="210" t="s">
        <v>135</v>
      </c>
      <c r="E138" s="211" t="s">
        <v>1013</v>
      </c>
      <c r="F138" s="212" t="s">
        <v>1014</v>
      </c>
      <c r="G138" s="213" t="s">
        <v>945</v>
      </c>
      <c r="H138" s="214">
        <v>1</v>
      </c>
      <c r="I138" s="215"/>
      <c r="J138" s="216">
        <f>ROUND(I138*H138,2)</f>
        <v>0</v>
      </c>
      <c r="K138" s="212" t="s">
        <v>139</v>
      </c>
      <c r="L138" s="48"/>
      <c r="M138" s="217" t="s">
        <v>42</v>
      </c>
      <c r="N138" s="218" t="s">
        <v>52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1" t="s">
        <v>946</v>
      </c>
      <c r="AT138" s="221" t="s">
        <v>135</v>
      </c>
      <c r="AU138" s="221" t="s">
        <v>92</v>
      </c>
      <c r="AY138" s="20" t="s">
        <v>132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20" t="s">
        <v>89</v>
      </c>
      <c r="BK138" s="222">
        <f>ROUND(I138*H138,2)</f>
        <v>0</v>
      </c>
      <c r="BL138" s="20" t="s">
        <v>946</v>
      </c>
      <c r="BM138" s="221" t="s">
        <v>1015</v>
      </c>
    </row>
    <row r="139" s="2" customFormat="1">
      <c r="A139" s="42"/>
      <c r="B139" s="43"/>
      <c r="C139" s="44"/>
      <c r="D139" s="223" t="s">
        <v>142</v>
      </c>
      <c r="E139" s="44"/>
      <c r="F139" s="224" t="s">
        <v>1014</v>
      </c>
      <c r="G139" s="44"/>
      <c r="H139" s="44"/>
      <c r="I139" s="225"/>
      <c r="J139" s="44"/>
      <c r="K139" s="44"/>
      <c r="L139" s="48"/>
      <c r="M139" s="226"/>
      <c r="N139" s="227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142</v>
      </c>
      <c r="AU139" s="20" t="s">
        <v>92</v>
      </c>
    </row>
    <row r="140" s="2" customFormat="1">
      <c r="A140" s="42"/>
      <c r="B140" s="43"/>
      <c r="C140" s="44"/>
      <c r="D140" s="228" t="s">
        <v>144</v>
      </c>
      <c r="E140" s="44"/>
      <c r="F140" s="229" t="s">
        <v>1016</v>
      </c>
      <c r="G140" s="44"/>
      <c r="H140" s="44"/>
      <c r="I140" s="225"/>
      <c r="J140" s="44"/>
      <c r="K140" s="44"/>
      <c r="L140" s="48"/>
      <c r="M140" s="226"/>
      <c r="N140" s="227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144</v>
      </c>
      <c r="AU140" s="20" t="s">
        <v>92</v>
      </c>
    </row>
    <row r="141" s="2" customFormat="1">
      <c r="A141" s="42"/>
      <c r="B141" s="43"/>
      <c r="C141" s="44"/>
      <c r="D141" s="223" t="s">
        <v>949</v>
      </c>
      <c r="E141" s="44"/>
      <c r="F141" s="286" t="s">
        <v>1017</v>
      </c>
      <c r="G141" s="44"/>
      <c r="H141" s="44"/>
      <c r="I141" s="225"/>
      <c r="J141" s="44"/>
      <c r="K141" s="44"/>
      <c r="L141" s="48"/>
      <c r="M141" s="226"/>
      <c r="N141" s="227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949</v>
      </c>
      <c r="AU141" s="20" t="s">
        <v>92</v>
      </c>
    </row>
    <row r="142" s="12" customFormat="1" ht="22.8" customHeight="1">
      <c r="A142" s="12"/>
      <c r="B142" s="194"/>
      <c r="C142" s="195"/>
      <c r="D142" s="196" t="s">
        <v>80</v>
      </c>
      <c r="E142" s="208" t="s">
        <v>1018</v>
      </c>
      <c r="F142" s="208" t="s">
        <v>1019</v>
      </c>
      <c r="G142" s="195"/>
      <c r="H142" s="195"/>
      <c r="I142" s="198"/>
      <c r="J142" s="209">
        <f>BK142</f>
        <v>0</v>
      </c>
      <c r="K142" s="195"/>
      <c r="L142" s="200"/>
      <c r="M142" s="201"/>
      <c r="N142" s="202"/>
      <c r="O142" s="202"/>
      <c r="P142" s="203">
        <f>SUM(P143:P148)</f>
        <v>0</v>
      </c>
      <c r="Q142" s="202"/>
      <c r="R142" s="203">
        <f>SUM(R143:R148)</f>
        <v>0</v>
      </c>
      <c r="S142" s="202"/>
      <c r="T142" s="204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5" t="s">
        <v>169</v>
      </c>
      <c r="AT142" s="206" t="s">
        <v>80</v>
      </c>
      <c r="AU142" s="206" t="s">
        <v>89</v>
      </c>
      <c r="AY142" s="205" t="s">
        <v>132</v>
      </c>
      <c r="BK142" s="207">
        <f>SUM(BK143:BK148)</f>
        <v>0</v>
      </c>
    </row>
    <row r="143" s="2" customFormat="1" ht="16.5" customHeight="1">
      <c r="A143" s="42"/>
      <c r="B143" s="43"/>
      <c r="C143" s="210" t="s">
        <v>246</v>
      </c>
      <c r="D143" s="210" t="s">
        <v>135</v>
      </c>
      <c r="E143" s="211" t="s">
        <v>1020</v>
      </c>
      <c r="F143" s="212" t="s">
        <v>1021</v>
      </c>
      <c r="G143" s="213" t="s">
        <v>945</v>
      </c>
      <c r="H143" s="214">
        <v>1</v>
      </c>
      <c r="I143" s="215"/>
      <c r="J143" s="216">
        <f>ROUND(I143*H143,2)</f>
        <v>0</v>
      </c>
      <c r="K143" s="212" t="s">
        <v>139</v>
      </c>
      <c r="L143" s="48"/>
      <c r="M143" s="217" t="s">
        <v>42</v>
      </c>
      <c r="N143" s="218" t="s">
        <v>52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1" t="s">
        <v>946</v>
      </c>
      <c r="AT143" s="221" t="s">
        <v>135</v>
      </c>
      <c r="AU143" s="221" t="s">
        <v>92</v>
      </c>
      <c r="AY143" s="20" t="s">
        <v>132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20" t="s">
        <v>89</v>
      </c>
      <c r="BK143" s="222">
        <f>ROUND(I143*H143,2)</f>
        <v>0</v>
      </c>
      <c r="BL143" s="20" t="s">
        <v>946</v>
      </c>
      <c r="BM143" s="221" t="s">
        <v>1022</v>
      </c>
    </row>
    <row r="144" s="2" customFormat="1">
      <c r="A144" s="42"/>
      <c r="B144" s="43"/>
      <c r="C144" s="44"/>
      <c r="D144" s="223" t="s">
        <v>142</v>
      </c>
      <c r="E144" s="44"/>
      <c r="F144" s="224" t="s">
        <v>1021</v>
      </c>
      <c r="G144" s="44"/>
      <c r="H144" s="44"/>
      <c r="I144" s="225"/>
      <c r="J144" s="44"/>
      <c r="K144" s="44"/>
      <c r="L144" s="48"/>
      <c r="M144" s="226"/>
      <c r="N144" s="227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142</v>
      </c>
      <c r="AU144" s="20" t="s">
        <v>92</v>
      </c>
    </row>
    <row r="145" s="2" customFormat="1">
      <c r="A145" s="42"/>
      <c r="B145" s="43"/>
      <c r="C145" s="44"/>
      <c r="D145" s="228" t="s">
        <v>144</v>
      </c>
      <c r="E145" s="44"/>
      <c r="F145" s="229" t="s">
        <v>1023</v>
      </c>
      <c r="G145" s="44"/>
      <c r="H145" s="44"/>
      <c r="I145" s="225"/>
      <c r="J145" s="44"/>
      <c r="K145" s="44"/>
      <c r="L145" s="48"/>
      <c r="M145" s="226"/>
      <c r="N145" s="227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144</v>
      </c>
      <c r="AU145" s="20" t="s">
        <v>92</v>
      </c>
    </row>
    <row r="146" s="2" customFormat="1" ht="16.5" customHeight="1">
      <c r="A146" s="42"/>
      <c r="B146" s="43"/>
      <c r="C146" s="210" t="s">
        <v>253</v>
      </c>
      <c r="D146" s="210" t="s">
        <v>135</v>
      </c>
      <c r="E146" s="211" t="s">
        <v>1024</v>
      </c>
      <c r="F146" s="212" t="s">
        <v>1025</v>
      </c>
      <c r="G146" s="213" t="s">
        <v>945</v>
      </c>
      <c r="H146" s="214">
        <v>1</v>
      </c>
      <c r="I146" s="215"/>
      <c r="J146" s="216">
        <f>ROUND(I146*H146,2)</f>
        <v>0</v>
      </c>
      <c r="K146" s="212" t="s">
        <v>139</v>
      </c>
      <c r="L146" s="48"/>
      <c r="M146" s="217" t="s">
        <v>42</v>
      </c>
      <c r="N146" s="218" t="s">
        <v>52</v>
      </c>
      <c r="O146" s="88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21" t="s">
        <v>946</v>
      </c>
      <c r="AT146" s="221" t="s">
        <v>135</v>
      </c>
      <c r="AU146" s="221" t="s">
        <v>92</v>
      </c>
      <c r="AY146" s="20" t="s">
        <v>132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20" t="s">
        <v>89</v>
      </c>
      <c r="BK146" s="222">
        <f>ROUND(I146*H146,2)</f>
        <v>0</v>
      </c>
      <c r="BL146" s="20" t="s">
        <v>946</v>
      </c>
      <c r="BM146" s="221" t="s">
        <v>1026</v>
      </c>
    </row>
    <row r="147" s="2" customFormat="1">
      <c r="A147" s="42"/>
      <c r="B147" s="43"/>
      <c r="C147" s="44"/>
      <c r="D147" s="223" t="s">
        <v>142</v>
      </c>
      <c r="E147" s="44"/>
      <c r="F147" s="224" t="s">
        <v>1025</v>
      </c>
      <c r="G147" s="44"/>
      <c r="H147" s="44"/>
      <c r="I147" s="225"/>
      <c r="J147" s="44"/>
      <c r="K147" s="44"/>
      <c r="L147" s="48"/>
      <c r="M147" s="226"/>
      <c r="N147" s="227"/>
      <c r="O147" s="88"/>
      <c r="P147" s="88"/>
      <c r="Q147" s="88"/>
      <c r="R147" s="88"/>
      <c r="S147" s="88"/>
      <c r="T147" s="89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T147" s="20" t="s">
        <v>142</v>
      </c>
      <c r="AU147" s="20" t="s">
        <v>92</v>
      </c>
    </row>
    <row r="148" s="2" customFormat="1">
      <c r="A148" s="42"/>
      <c r="B148" s="43"/>
      <c r="C148" s="44"/>
      <c r="D148" s="228" t="s">
        <v>144</v>
      </c>
      <c r="E148" s="44"/>
      <c r="F148" s="229" t="s">
        <v>1027</v>
      </c>
      <c r="G148" s="44"/>
      <c r="H148" s="44"/>
      <c r="I148" s="225"/>
      <c r="J148" s="44"/>
      <c r="K148" s="44"/>
      <c r="L148" s="48"/>
      <c r="M148" s="287"/>
      <c r="N148" s="288"/>
      <c r="O148" s="289"/>
      <c r="P148" s="289"/>
      <c r="Q148" s="289"/>
      <c r="R148" s="289"/>
      <c r="S148" s="289"/>
      <c r="T148" s="290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144</v>
      </c>
      <c r="AU148" s="20" t="s">
        <v>92</v>
      </c>
    </row>
    <row r="149" s="2" customFormat="1" ht="6.96" customHeight="1">
      <c r="A149" s="42"/>
      <c r="B149" s="63"/>
      <c r="C149" s="64"/>
      <c r="D149" s="64"/>
      <c r="E149" s="64"/>
      <c r="F149" s="64"/>
      <c r="G149" s="64"/>
      <c r="H149" s="64"/>
      <c r="I149" s="64"/>
      <c r="J149" s="64"/>
      <c r="K149" s="64"/>
      <c r="L149" s="48"/>
      <c r="M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</row>
  </sheetData>
  <sheetProtection sheet="1" autoFilter="0" formatColumns="0" formatRows="0" objects="1" scenarios="1" spinCount="100000" saltValue="pJR/2afmmjhI31kDHljUQXQie221fSJoifhb8SPiHE+qzeggsLj5ZJgo5TR5ArekVdgxmfnKj2Py3v3U+L/Xkw==" hashValue="Alxv2/Xo7fVq4FB7MhrH02F0L/5K9rQ/bJju3HIKdOpW3ZQ7CqGTWmTzO/J7whn/YflLrMbEub7wP2rbAimGVQ==" algorithmName="SHA-512" password="CC35"/>
  <autoFilter ref="C83:K14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2/012203000"/>
    <hyperlink ref="F93" r:id="rId2" display="https://podminky.urs.cz/item/CS_URS_2025_02/012303000"/>
    <hyperlink ref="F96" r:id="rId3" display="https://podminky.urs.cz/item/CS_URS_2025_02/012414000"/>
    <hyperlink ref="F99" r:id="rId4" display="https://podminky.urs.cz/item/CS_URS_2025_02/012444000"/>
    <hyperlink ref="F102" r:id="rId5" display="https://podminky.urs.cz/item/CS_URS_2025_02/013254000"/>
    <hyperlink ref="F107" r:id="rId6" display="https://podminky.urs.cz/item/CS_URS_2025_02/031203000"/>
    <hyperlink ref="F110" r:id="rId7" display="https://podminky.urs.cz/item/CS_URS_2025_02/032403000"/>
    <hyperlink ref="F113" r:id="rId8" display="https://podminky.urs.cz/item/CS_URS_2025_02/032903000"/>
    <hyperlink ref="F116" r:id="rId9" display="https://podminky.urs.cz/item/CS_URS_2025_02/033103000"/>
    <hyperlink ref="F119" r:id="rId10" display="https://podminky.urs.cz/item/CS_URS_2025_02/034303000"/>
    <hyperlink ref="F125" r:id="rId11" display="https://podminky.urs.cz/item/CS_URS_2025_02/039103000"/>
    <hyperlink ref="F128" r:id="rId12" display="https://podminky.urs.cz/item/CS_URS_2025_02/039203000"/>
    <hyperlink ref="F132" r:id="rId13" display="https://podminky.urs.cz/item/CS_URS_2025_02/043103000"/>
    <hyperlink ref="F136" r:id="rId14" display="https://podminky.urs.cz/item/CS_URS_2025_02/045203000"/>
    <hyperlink ref="F140" r:id="rId15" display="https://podminky.urs.cz/item/CS_URS_2025_02/049303000"/>
    <hyperlink ref="F145" r:id="rId16" display="https://podminky.urs.cz/item/CS_URS_2025_02/071203000"/>
    <hyperlink ref="F148" r:id="rId17" display="https://podminky.urs.cz/item/CS_URS_2025_02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1" customWidth="1"/>
    <col min="2" max="2" width="1.667969" style="291" customWidth="1"/>
    <col min="3" max="4" width="5" style="291" customWidth="1"/>
    <col min="5" max="5" width="11.66016" style="291" customWidth="1"/>
    <col min="6" max="6" width="9.160156" style="291" customWidth="1"/>
    <col min="7" max="7" width="5" style="291" customWidth="1"/>
    <col min="8" max="8" width="77.83203" style="291" customWidth="1"/>
    <col min="9" max="10" width="20" style="291" customWidth="1"/>
    <col min="11" max="11" width="1.667969" style="291" customWidth="1"/>
  </cols>
  <sheetData>
    <row r="1" s="1" customFormat="1" ht="37.5" customHeight="1"/>
    <row r="2" s="1" customFormat="1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7" customFormat="1" ht="45" customHeight="1">
      <c r="B3" s="295"/>
      <c r="C3" s="296" t="s">
        <v>1028</v>
      </c>
      <c r="D3" s="296"/>
      <c r="E3" s="296"/>
      <c r="F3" s="296"/>
      <c r="G3" s="296"/>
      <c r="H3" s="296"/>
      <c r="I3" s="296"/>
      <c r="J3" s="296"/>
      <c r="K3" s="297"/>
    </row>
    <row r="4" s="1" customFormat="1" ht="25.5" customHeight="1">
      <c r="B4" s="298"/>
      <c r="C4" s="299" t="s">
        <v>1029</v>
      </c>
      <c r="D4" s="299"/>
      <c r="E4" s="299"/>
      <c r="F4" s="299"/>
      <c r="G4" s="299"/>
      <c r="H4" s="299"/>
      <c r="I4" s="299"/>
      <c r="J4" s="299"/>
      <c r="K4" s="300"/>
    </row>
    <row r="5" s="1" customFormat="1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s="1" customFormat="1" ht="15" customHeight="1">
      <c r="B6" s="298"/>
      <c r="C6" s="302" t="s">
        <v>1030</v>
      </c>
      <c r="D6" s="302"/>
      <c r="E6" s="302"/>
      <c r="F6" s="302"/>
      <c r="G6" s="302"/>
      <c r="H6" s="302"/>
      <c r="I6" s="302"/>
      <c r="J6" s="302"/>
      <c r="K6" s="300"/>
    </row>
    <row r="7" s="1" customFormat="1" ht="15" customHeight="1">
      <c r="B7" s="303"/>
      <c r="C7" s="302" t="s">
        <v>1031</v>
      </c>
      <c r="D7" s="302"/>
      <c r="E7" s="302"/>
      <c r="F7" s="302"/>
      <c r="G7" s="302"/>
      <c r="H7" s="302"/>
      <c r="I7" s="302"/>
      <c r="J7" s="302"/>
      <c r="K7" s="300"/>
    </row>
    <row r="8" s="1" customFormat="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="1" customFormat="1" ht="15" customHeight="1">
      <c r="B9" s="303"/>
      <c r="C9" s="302" t="s">
        <v>1032</v>
      </c>
      <c r="D9" s="302"/>
      <c r="E9" s="302"/>
      <c r="F9" s="302"/>
      <c r="G9" s="302"/>
      <c r="H9" s="302"/>
      <c r="I9" s="302"/>
      <c r="J9" s="302"/>
      <c r="K9" s="300"/>
    </row>
    <row r="10" s="1" customFormat="1" ht="15" customHeight="1">
      <c r="B10" s="303"/>
      <c r="C10" s="302"/>
      <c r="D10" s="302" t="s">
        <v>1033</v>
      </c>
      <c r="E10" s="302"/>
      <c r="F10" s="302"/>
      <c r="G10" s="302"/>
      <c r="H10" s="302"/>
      <c r="I10" s="302"/>
      <c r="J10" s="302"/>
      <c r="K10" s="300"/>
    </row>
    <row r="11" s="1" customFormat="1" ht="15" customHeight="1">
      <c r="B11" s="303"/>
      <c r="C11" s="304"/>
      <c r="D11" s="302" t="s">
        <v>1034</v>
      </c>
      <c r="E11" s="302"/>
      <c r="F11" s="302"/>
      <c r="G11" s="302"/>
      <c r="H11" s="302"/>
      <c r="I11" s="302"/>
      <c r="J11" s="302"/>
      <c r="K11" s="300"/>
    </row>
    <row r="12" s="1" customFormat="1" ht="15" customHeight="1">
      <c r="B12" s="303"/>
      <c r="C12" s="304"/>
      <c r="D12" s="302"/>
      <c r="E12" s="302"/>
      <c r="F12" s="302"/>
      <c r="G12" s="302"/>
      <c r="H12" s="302"/>
      <c r="I12" s="302"/>
      <c r="J12" s="302"/>
      <c r="K12" s="300"/>
    </row>
    <row r="13" s="1" customFormat="1" ht="15" customHeight="1">
      <c r="B13" s="303"/>
      <c r="C13" s="304"/>
      <c r="D13" s="305" t="s">
        <v>1035</v>
      </c>
      <c r="E13" s="302"/>
      <c r="F13" s="302"/>
      <c r="G13" s="302"/>
      <c r="H13" s="302"/>
      <c r="I13" s="302"/>
      <c r="J13" s="302"/>
      <c r="K13" s="300"/>
    </row>
    <row r="14" s="1" customFormat="1" ht="12.75" customHeight="1">
      <c r="B14" s="303"/>
      <c r="C14" s="304"/>
      <c r="D14" s="304"/>
      <c r="E14" s="304"/>
      <c r="F14" s="304"/>
      <c r="G14" s="304"/>
      <c r="H14" s="304"/>
      <c r="I14" s="304"/>
      <c r="J14" s="304"/>
      <c r="K14" s="300"/>
    </row>
    <row r="15" s="1" customFormat="1" ht="15" customHeight="1">
      <c r="B15" s="303"/>
      <c r="C15" s="304"/>
      <c r="D15" s="302" t="s">
        <v>1036</v>
      </c>
      <c r="E15" s="302"/>
      <c r="F15" s="302"/>
      <c r="G15" s="302"/>
      <c r="H15" s="302"/>
      <c r="I15" s="302"/>
      <c r="J15" s="302"/>
      <c r="K15" s="300"/>
    </row>
    <row r="16" s="1" customFormat="1" ht="15" customHeight="1">
      <c r="B16" s="303"/>
      <c r="C16" s="304"/>
      <c r="D16" s="302" t="s">
        <v>1037</v>
      </c>
      <c r="E16" s="302"/>
      <c r="F16" s="302"/>
      <c r="G16" s="302"/>
      <c r="H16" s="302"/>
      <c r="I16" s="302"/>
      <c r="J16" s="302"/>
      <c r="K16" s="300"/>
    </row>
    <row r="17" s="1" customFormat="1" ht="15" customHeight="1">
      <c r="B17" s="303"/>
      <c r="C17" s="304"/>
      <c r="D17" s="302" t="s">
        <v>1038</v>
      </c>
      <c r="E17" s="302"/>
      <c r="F17" s="302"/>
      <c r="G17" s="302"/>
      <c r="H17" s="302"/>
      <c r="I17" s="302"/>
      <c r="J17" s="302"/>
      <c r="K17" s="300"/>
    </row>
    <row r="18" s="1" customFormat="1" ht="15" customHeight="1">
      <c r="B18" s="303"/>
      <c r="C18" s="304"/>
      <c r="D18" s="304"/>
      <c r="E18" s="306" t="s">
        <v>88</v>
      </c>
      <c r="F18" s="302" t="s">
        <v>1039</v>
      </c>
      <c r="G18" s="302"/>
      <c r="H18" s="302"/>
      <c r="I18" s="302"/>
      <c r="J18" s="302"/>
      <c r="K18" s="300"/>
    </row>
    <row r="19" s="1" customFormat="1" ht="15" customHeight="1">
      <c r="B19" s="303"/>
      <c r="C19" s="304"/>
      <c r="D19" s="304"/>
      <c r="E19" s="306" t="s">
        <v>1040</v>
      </c>
      <c r="F19" s="302" t="s">
        <v>1041</v>
      </c>
      <c r="G19" s="302"/>
      <c r="H19" s="302"/>
      <c r="I19" s="302"/>
      <c r="J19" s="302"/>
      <c r="K19" s="300"/>
    </row>
    <row r="20" s="1" customFormat="1" ht="15" customHeight="1">
      <c r="B20" s="303"/>
      <c r="C20" s="304"/>
      <c r="D20" s="304"/>
      <c r="E20" s="306" t="s">
        <v>1042</v>
      </c>
      <c r="F20" s="302" t="s">
        <v>1043</v>
      </c>
      <c r="G20" s="302"/>
      <c r="H20" s="302"/>
      <c r="I20" s="302"/>
      <c r="J20" s="302"/>
      <c r="K20" s="300"/>
    </row>
    <row r="21" s="1" customFormat="1" ht="15" customHeight="1">
      <c r="B21" s="303"/>
      <c r="C21" s="304"/>
      <c r="D21" s="304"/>
      <c r="E21" s="306" t="s">
        <v>98</v>
      </c>
      <c r="F21" s="302" t="s">
        <v>1044</v>
      </c>
      <c r="G21" s="302"/>
      <c r="H21" s="302"/>
      <c r="I21" s="302"/>
      <c r="J21" s="302"/>
      <c r="K21" s="300"/>
    </row>
    <row r="22" s="1" customFormat="1" ht="15" customHeight="1">
      <c r="B22" s="303"/>
      <c r="C22" s="304"/>
      <c r="D22" s="304"/>
      <c r="E22" s="306" t="s">
        <v>1045</v>
      </c>
      <c r="F22" s="302" t="s">
        <v>1046</v>
      </c>
      <c r="G22" s="302"/>
      <c r="H22" s="302"/>
      <c r="I22" s="302"/>
      <c r="J22" s="302"/>
      <c r="K22" s="300"/>
    </row>
    <row r="23" s="1" customFormat="1" ht="15" customHeight="1">
      <c r="B23" s="303"/>
      <c r="C23" s="304"/>
      <c r="D23" s="304"/>
      <c r="E23" s="306" t="s">
        <v>1047</v>
      </c>
      <c r="F23" s="302" t="s">
        <v>1048</v>
      </c>
      <c r="G23" s="302"/>
      <c r="H23" s="302"/>
      <c r="I23" s="302"/>
      <c r="J23" s="302"/>
      <c r="K23" s="300"/>
    </row>
    <row r="24" s="1" customFormat="1" ht="12.75" customHeight="1">
      <c r="B24" s="303"/>
      <c r="C24" s="304"/>
      <c r="D24" s="304"/>
      <c r="E24" s="304"/>
      <c r="F24" s="304"/>
      <c r="G24" s="304"/>
      <c r="H24" s="304"/>
      <c r="I24" s="304"/>
      <c r="J24" s="304"/>
      <c r="K24" s="300"/>
    </row>
    <row r="25" s="1" customFormat="1" ht="15" customHeight="1">
      <c r="B25" s="303"/>
      <c r="C25" s="302" t="s">
        <v>1049</v>
      </c>
      <c r="D25" s="302"/>
      <c r="E25" s="302"/>
      <c r="F25" s="302"/>
      <c r="G25" s="302"/>
      <c r="H25" s="302"/>
      <c r="I25" s="302"/>
      <c r="J25" s="302"/>
      <c r="K25" s="300"/>
    </row>
    <row r="26" s="1" customFormat="1" ht="15" customHeight="1">
      <c r="B26" s="303"/>
      <c r="C26" s="302" t="s">
        <v>1050</v>
      </c>
      <c r="D26" s="302"/>
      <c r="E26" s="302"/>
      <c r="F26" s="302"/>
      <c r="G26" s="302"/>
      <c r="H26" s="302"/>
      <c r="I26" s="302"/>
      <c r="J26" s="302"/>
      <c r="K26" s="300"/>
    </row>
    <row r="27" s="1" customFormat="1" ht="15" customHeight="1">
      <c r="B27" s="303"/>
      <c r="C27" s="302"/>
      <c r="D27" s="302" t="s">
        <v>1051</v>
      </c>
      <c r="E27" s="302"/>
      <c r="F27" s="302"/>
      <c r="G27" s="302"/>
      <c r="H27" s="302"/>
      <c r="I27" s="302"/>
      <c r="J27" s="302"/>
      <c r="K27" s="300"/>
    </row>
    <row r="28" s="1" customFormat="1" ht="15" customHeight="1">
      <c r="B28" s="303"/>
      <c r="C28" s="304"/>
      <c r="D28" s="302" t="s">
        <v>1052</v>
      </c>
      <c r="E28" s="302"/>
      <c r="F28" s="302"/>
      <c r="G28" s="302"/>
      <c r="H28" s="302"/>
      <c r="I28" s="302"/>
      <c r="J28" s="302"/>
      <c r="K28" s="300"/>
    </row>
    <row r="29" s="1" customFormat="1" ht="12.75" customHeight="1">
      <c r="B29" s="303"/>
      <c r="C29" s="304"/>
      <c r="D29" s="304"/>
      <c r="E29" s="304"/>
      <c r="F29" s="304"/>
      <c r="G29" s="304"/>
      <c r="H29" s="304"/>
      <c r="I29" s="304"/>
      <c r="J29" s="304"/>
      <c r="K29" s="300"/>
    </row>
    <row r="30" s="1" customFormat="1" ht="15" customHeight="1">
      <c r="B30" s="303"/>
      <c r="C30" s="304"/>
      <c r="D30" s="302" t="s">
        <v>1053</v>
      </c>
      <c r="E30" s="302"/>
      <c r="F30" s="302"/>
      <c r="G30" s="302"/>
      <c r="H30" s="302"/>
      <c r="I30" s="302"/>
      <c r="J30" s="302"/>
      <c r="K30" s="300"/>
    </row>
    <row r="31" s="1" customFormat="1" ht="15" customHeight="1">
      <c r="B31" s="303"/>
      <c r="C31" s="304"/>
      <c r="D31" s="302" t="s">
        <v>1054</v>
      </c>
      <c r="E31" s="302"/>
      <c r="F31" s="302"/>
      <c r="G31" s="302"/>
      <c r="H31" s="302"/>
      <c r="I31" s="302"/>
      <c r="J31" s="302"/>
      <c r="K31" s="300"/>
    </row>
    <row r="32" s="1" customFormat="1" ht="12.75" customHeight="1">
      <c r="B32" s="303"/>
      <c r="C32" s="304"/>
      <c r="D32" s="304"/>
      <c r="E32" s="304"/>
      <c r="F32" s="304"/>
      <c r="G32" s="304"/>
      <c r="H32" s="304"/>
      <c r="I32" s="304"/>
      <c r="J32" s="304"/>
      <c r="K32" s="300"/>
    </row>
    <row r="33" s="1" customFormat="1" ht="15" customHeight="1">
      <c r="B33" s="303"/>
      <c r="C33" s="304"/>
      <c r="D33" s="302" t="s">
        <v>1055</v>
      </c>
      <c r="E33" s="302"/>
      <c r="F33" s="302"/>
      <c r="G33" s="302"/>
      <c r="H33" s="302"/>
      <c r="I33" s="302"/>
      <c r="J33" s="302"/>
      <c r="K33" s="300"/>
    </row>
    <row r="34" s="1" customFormat="1" ht="15" customHeight="1">
      <c r="B34" s="303"/>
      <c r="C34" s="304"/>
      <c r="D34" s="302" t="s">
        <v>1056</v>
      </c>
      <c r="E34" s="302"/>
      <c r="F34" s="302"/>
      <c r="G34" s="302"/>
      <c r="H34" s="302"/>
      <c r="I34" s="302"/>
      <c r="J34" s="302"/>
      <c r="K34" s="300"/>
    </row>
    <row r="35" s="1" customFormat="1" ht="15" customHeight="1">
      <c r="B35" s="303"/>
      <c r="C35" s="304"/>
      <c r="D35" s="302" t="s">
        <v>1057</v>
      </c>
      <c r="E35" s="302"/>
      <c r="F35" s="302"/>
      <c r="G35" s="302"/>
      <c r="H35" s="302"/>
      <c r="I35" s="302"/>
      <c r="J35" s="302"/>
      <c r="K35" s="300"/>
    </row>
    <row r="36" s="1" customFormat="1" ht="15" customHeight="1">
      <c r="B36" s="303"/>
      <c r="C36" s="304"/>
      <c r="D36" s="302"/>
      <c r="E36" s="305" t="s">
        <v>118</v>
      </c>
      <c r="F36" s="302"/>
      <c r="G36" s="302" t="s">
        <v>1058</v>
      </c>
      <c r="H36" s="302"/>
      <c r="I36" s="302"/>
      <c r="J36" s="302"/>
      <c r="K36" s="300"/>
    </row>
    <row r="37" s="1" customFormat="1" ht="30.75" customHeight="1">
      <c r="B37" s="303"/>
      <c r="C37" s="304"/>
      <c r="D37" s="302"/>
      <c r="E37" s="305" t="s">
        <v>1059</v>
      </c>
      <c r="F37" s="302"/>
      <c r="G37" s="302" t="s">
        <v>1060</v>
      </c>
      <c r="H37" s="302"/>
      <c r="I37" s="302"/>
      <c r="J37" s="302"/>
      <c r="K37" s="300"/>
    </row>
    <row r="38" s="1" customFormat="1" ht="15" customHeight="1">
      <c r="B38" s="303"/>
      <c r="C38" s="304"/>
      <c r="D38" s="302"/>
      <c r="E38" s="305" t="s">
        <v>62</v>
      </c>
      <c r="F38" s="302"/>
      <c r="G38" s="302" t="s">
        <v>1061</v>
      </c>
      <c r="H38" s="302"/>
      <c r="I38" s="302"/>
      <c r="J38" s="302"/>
      <c r="K38" s="300"/>
    </row>
    <row r="39" s="1" customFormat="1" ht="15" customHeight="1">
      <c r="B39" s="303"/>
      <c r="C39" s="304"/>
      <c r="D39" s="302"/>
      <c r="E39" s="305" t="s">
        <v>63</v>
      </c>
      <c r="F39" s="302"/>
      <c r="G39" s="302" t="s">
        <v>1062</v>
      </c>
      <c r="H39" s="302"/>
      <c r="I39" s="302"/>
      <c r="J39" s="302"/>
      <c r="K39" s="300"/>
    </row>
    <row r="40" s="1" customFormat="1" ht="15" customHeight="1">
      <c r="B40" s="303"/>
      <c r="C40" s="304"/>
      <c r="D40" s="302"/>
      <c r="E40" s="305" t="s">
        <v>119</v>
      </c>
      <c r="F40" s="302"/>
      <c r="G40" s="302" t="s">
        <v>1063</v>
      </c>
      <c r="H40" s="302"/>
      <c r="I40" s="302"/>
      <c r="J40" s="302"/>
      <c r="K40" s="300"/>
    </row>
    <row r="41" s="1" customFormat="1" ht="15" customHeight="1">
      <c r="B41" s="303"/>
      <c r="C41" s="304"/>
      <c r="D41" s="302"/>
      <c r="E41" s="305" t="s">
        <v>120</v>
      </c>
      <c r="F41" s="302"/>
      <c r="G41" s="302" t="s">
        <v>1064</v>
      </c>
      <c r="H41" s="302"/>
      <c r="I41" s="302"/>
      <c r="J41" s="302"/>
      <c r="K41" s="300"/>
    </row>
    <row r="42" s="1" customFormat="1" ht="15" customHeight="1">
      <c r="B42" s="303"/>
      <c r="C42" s="304"/>
      <c r="D42" s="302"/>
      <c r="E42" s="305" t="s">
        <v>1065</v>
      </c>
      <c r="F42" s="302"/>
      <c r="G42" s="302" t="s">
        <v>1066</v>
      </c>
      <c r="H42" s="302"/>
      <c r="I42" s="302"/>
      <c r="J42" s="302"/>
      <c r="K42" s="300"/>
    </row>
    <row r="43" s="1" customFormat="1" ht="15" customHeight="1">
      <c r="B43" s="303"/>
      <c r="C43" s="304"/>
      <c r="D43" s="302"/>
      <c r="E43" s="305"/>
      <c r="F43" s="302"/>
      <c r="G43" s="302" t="s">
        <v>1067</v>
      </c>
      <c r="H43" s="302"/>
      <c r="I43" s="302"/>
      <c r="J43" s="302"/>
      <c r="K43" s="300"/>
    </row>
    <row r="44" s="1" customFormat="1" ht="15" customHeight="1">
      <c r="B44" s="303"/>
      <c r="C44" s="304"/>
      <c r="D44" s="302"/>
      <c r="E44" s="305" t="s">
        <v>1068</v>
      </c>
      <c r="F44" s="302"/>
      <c r="G44" s="302" t="s">
        <v>1069</v>
      </c>
      <c r="H44" s="302"/>
      <c r="I44" s="302"/>
      <c r="J44" s="302"/>
      <c r="K44" s="300"/>
    </row>
    <row r="45" s="1" customFormat="1" ht="15" customHeight="1">
      <c r="B45" s="303"/>
      <c r="C45" s="304"/>
      <c r="D45" s="302"/>
      <c r="E45" s="305" t="s">
        <v>122</v>
      </c>
      <c r="F45" s="302"/>
      <c r="G45" s="302" t="s">
        <v>1070</v>
      </c>
      <c r="H45" s="302"/>
      <c r="I45" s="302"/>
      <c r="J45" s="302"/>
      <c r="K45" s="300"/>
    </row>
    <row r="46" s="1" customFormat="1" ht="12.75" customHeight="1">
      <c r="B46" s="303"/>
      <c r="C46" s="304"/>
      <c r="D46" s="302"/>
      <c r="E46" s="302"/>
      <c r="F46" s="302"/>
      <c r="G46" s="302"/>
      <c r="H46" s="302"/>
      <c r="I46" s="302"/>
      <c r="J46" s="302"/>
      <c r="K46" s="300"/>
    </row>
    <row r="47" s="1" customFormat="1" ht="15" customHeight="1">
      <c r="B47" s="303"/>
      <c r="C47" s="304"/>
      <c r="D47" s="302" t="s">
        <v>1071</v>
      </c>
      <c r="E47" s="302"/>
      <c r="F47" s="302"/>
      <c r="G47" s="302"/>
      <c r="H47" s="302"/>
      <c r="I47" s="302"/>
      <c r="J47" s="302"/>
      <c r="K47" s="300"/>
    </row>
    <row r="48" s="1" customFormat="1" ht="15" customHeight="1">
      <c r="B48" s="303"/>
      <c r="C48" s="304"/>
      <c r="D48" s="304"/>
      <c r="E48" s="302" t="s">
        <v>1072</v>
      </c>
      <c r="F48" s="302"/>
      <c r="G48" s="302"/>
      <c r="H48" s="302"/>
      <c r="I48" s="302"/>
      <c r="J48" s="302"/>
      <c r="K48" s="300"/>
    </row>
    <row r="49" s="1" customFormat="1" ht="15" customHeight="1">
      <c r="B49" s="303"/>
      <c r="C49" s="304"/>
      <c r="D49" s="304"/>
      <c r="E49" s="302" t="s">
        <v>1073</v>
      </c>
      <c r="F49" s="302"/>
      <c r="G49" s="302"/>
      <c r="H49" s="302"/>
      <c r="I49" s="302"/>
      <c r="J49" s="302"/>
      <c r="K49" s="300"/>
    </row>
    <row r="50" s="1" customFormat="1" ht="15" customHeight="1">
      <c r="B50" s="303"/>
      <c r="C50" s="304"/>
      <c r="D50" s="304"/>
      <c r="E50" s="302" t="s">
        <v>1074</v>
      </c>
      <c r="F50" s="302"/>
      <c r="G50" s="302"/>
      <c r="H50" s="302"/>
      <c r="I50" s="302"/>
      <c r="J50" s="302"/>
      <c r="K50" s="300"/>
    </row>
    <row r="51" s="1" customFormat="1" ht="15" customHeight="1">
      <c r="B51" s="303"/>
      <c r="C51" s="304"/>
      <c r="D51" s="302" t="s">
        <v>1075</v>
      </c>
      <c r="E51" s="302"/>
      <c r="F51" s="302"/>
      <c r="G51" s="302"/>
      <c r="H51" s="302"/>
      <c r="I51" s="302"/>
      <c r="J51" s="302"/>
      <c r="K51" s="300"/>
    </row>
    <row r="52" s="1" customFormat="1" ht="25.5" customHeight="1">
      <c r="B52" s="298"/>
      <c r="C52" s="299" t="s">
        <v>1076</v>
      </c>
      <c r="D52" s="299"/>
      <c r="E52" s="299"/>
      <c r="F52" s="299"/>
      <c r="G52" s="299"/>
      <c r="H52" s="299"/>
      <c r="I52" s="299"/>
      <c r="J52" s="299"/>
      <c r="K52" s="300"/>
    </row>
    <row r="53" s="1" customFormat="1" ht="5.25" customHeight="1">
      <c r="B53" s="298"/>
      <c r="C53" s="301"/>
      <c r="D53" s="301"/>
      <c r="E53" s="301"/>
      <c r="F53" s="301"/>
      <c r="G53" s="301"/>
      <c r="H53" s="301"/>
      <c r="I53" s="301"/>
      <c r="J53" s="301"/>
      <c r="K53" s="300"/>
    </row>
    <row r="54" s="1" customFormat="1" ht="15" customHeight="1">
      <c r="B54" s="298"/>
      <c r="C54" s="302" t="s">
        <v>1077</v>
      </c>
      <c r="D54" s="302"/>
      <c r="E54" s="302"/>
      <c r="F54" s="302"/>
      <c r="G54" s="302"/>
      <c r="H54" s="302"/>
      <c r="I54" s="302"/>
      <c r="J54" s="302"/>
      <c r="K54" s="300"/>
    </row>
    <row r="55" s="1" customFormat="1" ht="15" customHeight="1">
      <c r="B55" s="298"/>
      <c r="C55" s="302" t="s">
        <v>1078</v>
      </c>
      <c r="D55" s="302"/>
      <c r="E55" s="302"/>
      <c r="F55" s="302"/>
      <c r="G55" s="302"/>
      <c r="H55" s="302"/>
      <c r="I55" s="302"/>
      <c r="J55" s="302"/>
      <c r="K55" s="300"/>
    </row>
    <row r="56" s="1" customFormat="1" ht="12.75" customHeight="1">
      <c r="B56" s="298"/>
      <c r="C56" s="302"/>
      <c r="D56" s="302"/>
      <c r="E56" s="302"/>
      <c r="F56" s="302"/>
      <c r="G56" s="302"/>
      <c r="H56" s="302"/>
      <c r="I56" s="302"/>
      <c r="J56" s="302"/>
      <c r="K56" s="300"/>
    </row>
    <row r="57" s="1" customFormat="1" ht="15" customHeight="1">
      <c r="B57" s="298"/>
      <c r="C57" s="302" t="s">
        <v>1079</v>
      </c>
      <c r="D57" s="302"/>
      <c r="E57" s="302"/>
      <c r="F57" s="302"/>
      <c r="G57" s="302"/>
      <c r="H57" s="302"/>
      <c r="I57" s="302"/>
      <c r="J57" s="302"/>
      <c r="K57" s="300"/>
    </row>
    <row r="58" s="1" customFormat="1" ht="15" customHeight="1">
      <c r="B58" s="298"/>
      <c r="C58" s="304"/>
      <c r="D58" s="302" t="s">
        <v>1080</v>
      </c>
      <c r="E58" s="302"/>
      <c r="F58" s="302"/>
      <c r="G58" s="302"/>
      <c r="H58" s="302"/>
      <c r="I58" s="302"/>
      <c r="J58" s="302"/>
      <c r="K58" s="300"/>
    </row>
    <row r="59" s="1" customFormat="1" ht="15" customHeight="1">
      <c r="B59" s="298"/>
      <c r="C59" s="304"/>
      <c r="D59" s="302" t="s">
        <v>1081</v>
      </c>
      <c r="E59" s="302"/>
      <c r="F59" s="302"/>
      <c r="G59" s="302"/>
      <c r="H59" s="302"/>
      <c r="I59" s="302"/>
      <c r="J59" s="302"/>
      <c r="K59" s="300"/>
    </row>
    <row r="60" s="1" customFormat="1" ht="15" customHeight="1">
      <c r="B60" s="298"/>
      <c r="C60" s="304"/>
      <c r="D60" s="302" t="s">
        <v>1082</v>
      </c>
      <c r="E60" s="302"/>
      <c r="F60" s="302"/>
      <c r="G60" s="302"/>
      <c r="H60" s="302"/>
      <c r="I60" s="302"/>
      <c r="J60" s="302"/>
      <c r="K60" s="300"/>
    </row>
    <row r="61" s="1" customFormat="1" ht="15" customHeight="1">
      <c r="B61" s="298"/>
      <c r="C61" s="304"/>
      <c r="D61" s="302" t="s">
        <v>1083</v>
      </c>
      <c r="E61" s="302"/>
      <c r="F61" s="302"/>
      <c r="G61" s="302"/>
      <c r="H61" s="302"/>
      <c r="I61" s="302"/>
      <c r="J61" s="302"/>
      <c r="K61" s="300"/>
    </row>
    <row r="62" s="1" customFormat="1" ht="15" customHeight="1">
      <c r="B62" s="298"/>
      <c r="C62" s="304"/>
      <c r="D62" s="307" t="s">
        <v>1084</v>
      </c>
      <c r="E62" s="307"/>
      <c r="F62" s="307"/>
      <c r="G62" s="307"/>
      <c r="H62" s="307"/>
      <c r="I62" s="307"/>
      <c r="J62" s="307"/>
      <c r="K62" s="300"/>
    </row>
    <row r="63" s="1" customFormat="1" ht="15" customHeight="1">
      <c r="B63" s="298"/>
      <c r="C63" s="304"/>
      <c r="D63" s="302" t="s">
        <v>1085</v>
      </c>
      <c r="E63" s="302"/>
      <c r="F63" s="302"/>
      <c r="G63" s="302"/>
      <c r="H63" s="302"/>
      <c r="I63" s="302"/>
      <c r="J63" s="302"/>
      <c r="K63" s="300"/>
    </row>
    <row r="64" s="1" customFormat="1" ht="12.75" customHeight="1">
      <c r="B64" s="298"/>
      <c r="C64" s="304"/>
      <c r="D64" s="304"/>
      <c r="E64" s="308"/>
      <c r="F64" s="304"/>
      <c r="G64" s="304"/>
      <c r="H64" s="304"/>
      <c r="I64" s="304"/>
      <c r="J64" s="304"/>
      <c r="K64" s="300"/>
    </row>
    <row r="65" s="1" customFormat="1" ht="15" customHeight="1">
      <c r="B65" s="298"/>
      <c r="C65" s="304"/>
      <c r="D65" s="302" t="s">
        <v>1086</v>
      </c>
      <c r="E65" s="302"/>
      <c r="F65" s="302"/>
      <c r="G65" s="302"/>
      <c r="H65" s="302"/>
      <c r="I65" s="302"/>
      <c r="J65" s="302"/>
      <c r="K65" s="300"/>
    </row>
    <row r="66" s="1" customFormat="1" ht="15" customHeight="1">
      <c r="B66" s="298"/>
      <c r="C66" s="304"/>
      <c r="D66" s="307" t="s">
        <v>1087</v>
      </c>
      <c r="E66" s="307"/>
      <c r="F66" s="307"/>
      <c r="G66" s="307"/>
      <c r="H66" s="307"/>
      <c r="I66" s="307"/>
      <c r="J66" s="307"/>
      <c r="K66" s="300"/>
    </row>
    <row r="67" s="1" customFormat="1" ht="15" customHeight="1">
      <c r="B67" s="298"/>
      <c r="C67" s="304"/>
      <c r="D67" s="302" t="s">
        <v>1088</v>
      </c>
      <c r="E67" s="302"/>
      <c r="F67" s="302"/>
      <c r="G67" s="302"/>
      <c r="H67" s="302"/>
      <c r="I67" s="302"/>
      <c r="J67" s="302"/>
      <c r="K67" s="300"/>
    </row>
    <row r="68" s="1" customFormat="1" ht="15" customHeight="1">
      <c r="B68" s="298"/>
      <c r="C68" s="304"/>
      <c r="D68" s="302" t="s">
        <v>1089</v>
      </c>
      <c r="E68" s="302"/>
      <c r="F68" s="302"/>
      <c r="G68" s="302"/>
      <c r="H68" s="302"/>
      <c r="I68" s="302"/>
      <c r="J68" s="302"/>
      <c r="K68" s="300"/>
    </row>
    <row r="69" s="1" customFormat="1" ht="15" customHeight="1">
      <c r="B69" s="298"/>
      <c r="C69" s="304"/>
      <c r="D69" s="302" t="s">
        <v>1090</v>
      </c>
      <c r="E69" s="302"/>
      <c r="F69" s="302"/>
      <c r="G69" s="302"/>
      <c r="H69" s="302"/>
      <c r="I69" s="302"/>
      <c r="J69" s="302"/>
      <c r="K69" s="300"/>
    </row>
    <row r="70" s="1" customFormat="1" ht="15" customHeight="1">
      <c r="B70" s="298"/>
      <c r="C70" s="304"/>
      <c r="D70" s="302" t="s">
        <v>1091</v>
      </c>
      <c r="E70" s="302"/>
      <c r="F70" s="302"/>
      <c r="G70" s="302"/>
      <c r="H70" s="302"/>
      <c r="I70" s="302"/>
      <c r="J70" s="302"/>
      <c r="K70" s="300"/>
    </row>
    <row r="71" s="1" customFormat="1" ht="12.75" customHeight="1">
      <c r="B71" s="309"/>
      <c r="C71" s="310"/>
      <c r="D71" s="310"/>
      <c r="E71" s="310"/>
      <c r="F71" s="310"/>
      <c r="G71" s="310"/>
      <c r="H71" s="310"/>
      <c r="I71" s="310"/>
      <c r="J71" s="310"/>
      <c r="K71" s="311"/>
    </row>
    <row r="72" s="1" customFormat="1" ht="18.75" customHeight="1">
      <c r="B72" s="312"/>
      <c r="C72" s="312"/>
      <c r="D72" s="312"/>
      <c r="E72" s="312"/>
      <c r="F72" s="312"/>
      <c r="G72" s="312"/>
      <c r="H72" s="312"/>
      <c r="I72" s="312"/>
      <c r="J72" s="312"/>
      <c r="K72" s="313"/>
    </row>
    <row r="73" s="1" customFormat="1" ht="18.75" customHeight="1">
      <c r="B73" s="313"/>
      <c r="C73" s="313"/>
      <c r="D73" s="313"/>
      <c r="E73" s="313"/>
      <c r="F73" s="313"/>
      <c r="G73" s="313"/>
      <c r="H73" s="313"/>
      <c r="I73" s="313"/>
      <c r="J73" s="313"/>
      <c r="K73" s="313"/>
    </row>
    <row r="74" s="1" customFormat="1" ht="7.5" customHeight="1">
      <c r="B74" s="314"/>
      <c r="C74" s="315"/>
      <c r="D74" s="315"/>
      <c r="E74" s="315"/>
      <c r="F74" s="315"/>
      <c r="G74" s="315"/>
      <c r="H74" s="315"/>
      <c r="I74" s="315"/>
      <c r="J74" s="315"/>
      <c r="K74" s="316"/>
    </row>
    <row r="75" s="1" customFormat="1" ht="45" customHeight="1">
      <c r="B75" s="317"/>
      <c r="C75" s="318" t="s">
        <v>1092</v>
      </c>
      <c r="D75" s="318"/>
      <c r="E75" s="318"/>
      <c r="F75" s="318"/>
      <c r="G75" s="318"/>
      <c r="H75" s="318"/>
      <c r="I75" s="318"/>
      <c r="J75" s="318"/>
      <c r="K75" s="319"/>
    </row>
    <row r="76" s="1" customFormat="1" ht="17.25" customHeight="1">
      <c r="B76" s="317"/>
      <c r="C76" s="320" t="s">
        <v>1093</v>
      </c>
      <c r="D76" s="320"/>
      <c r="E76" s="320"/>
      <c r="F76" s="320" t="s">
        <v>1094</v>
      </c>
      <c r="G76" s="321"/>
      <c r="H76" s="320" t="s">
        <v>63</v>
      </c>
      <c r="I76" s="320" t="s">
        <v>66</v>
      </c>
      <c r="J76" s="320" t="s">
        <v>1095</v>
      </c>
      <c r="K76" s="319"/>
    </row>
    <row r="77" s="1" customFormat="1" ht="17.25" customHeight="1">
      <c r="B77" s="317"/>
      <c r="C77" s="322" t="s">
        <v>1096</v>
      </c>
      <c r="D77" s="322"/>
      <c r="E77" s="322"/>
      <c r="F77" s="323" t="s">
        <v>1097</v>
      </c>
      <c r="G77" s="324"/>
      <c r="H77" s="322"/>
      <c r="I77" s="322"/>
      <c r="J77" s="322" t="s">
        <v>1098</v>
      </c>
      <c r="K77" s="319"/>
    </row>
    <row r="78" s="1" customFormat="1" ht="5.25" customHeight="1">
      <c r="B78" s="317"/>
      <c r="C78" s="325"/>
      <c r="D78" s="325"/>
      <c r="E78" s="325"/>
      <c r="F78" s="325"/>
      <c r="G78" s="326"/>
      <c r="H78" s="325"/>
      <c r="I78" s="325"/>
      <c r="J78" s="325"/>
      <c r="K78" s="319"/>
    </row>
    <row r="79" s="1" customFormat="1" ht="15" customHeight="1">
      <c r="B79" s="317"/>
      <c r="C79" s="305" t="s">
        <v>62</v>
      </c>
      <c r="D79" s="327"/>
      <c r="E79" s="327"/>
      <c r="F79" s="328" t="s">
        <v>1099</v>
      </c>
      <c r="G79" s="329"/>
      <c r="H79" s="305" t="s">
        <v>1100</v>
      </c>
      <c r="I79" s="305" t="s">
        <v>1101</v>
      </c>
      <c r="J79" s="305">
        <v>20</v>
      </c>
      <c r="K79" s="319"/>
    </row>
    <row r="80" s="1" customFormat="1" ht="15" customHeight="1">
      <c r="B80" s="317"/>
      <c r="C80" s="305" t="s">
        <v>1102</v>
      </c>
      <c r="D80" s="305"/>
      <c r="E80" s="305"/>
      <c r="F80" s="328" t="s">
        <v>1099</v>
      </c>
      <c r="G80" s="329"/>
      <c r="H80" s="305" t="s">
        <v>1103</v>
      </c>
      <c r="I80" s="305" t="s">
        <v>1101</v>
      </c>
      <c r="J80" s="305">
        <v>120</v>
      </c>
      <c r="K80" s="319"/>
    </row>
    <row r="81" s="1" customFormat="1" ht="15" customHeight="1">
      <c r="B81" s="330"/>
      <c r="C81" s="305" t="s">
        <v>1104</v>
      </c>
      <c r="D81" s="305"/>
      <c r="E81" s="305"/>
      <c r="F81" s="328" t="s">
        <v>1105</v>
      </c>
      <c r="G81" s="329"/>
      <c r="H81" s="305" t="s">
        <v>1106</v>
      </c>
      <c r="I81" s="305" t="s">
        <v>1101</v>
      </c>
      <c r="J81" s="305">
        <v>50</v>
      </c>
      <c r="K81" s="319"/>
    </row>
    <row r="82" s="1" customFormat="1" ht="15" customHeight="1">
      <c r="B82" s="330"/>
      <c r="C82" s="305" t="s">
        <v>1107</v>
      </c>
      <c r="D82" s="305"/>
      <c r="E82" s="305"/>
      <c r="F82" s="328" t="s">
        <v>1099</v>
      </c>
      <c r="G82" s="329"/>
      <c r="H82" s="305" t="s">
        <v>1108</v>
      </c>
      <c r="I82" s="305" t="s">
        <v>1109</v>
      </c>
      <c r="J82" s="305"/>
      <c r="K82" s="319"/>
    </row>
    <row r="83" s="1" customFormat="1" ht="15" customHeight="1">
      <c r="B83" s="330"/>
      <c r="C83" s="331" t="s">
        <v>1110</v>
      </c>
      <c r="D83" s="331"/>
      <c r="E83" s="331"/>
      <c r="F83" s="332" t="s">
        <v>1105</v>
      </c>
      <c r="G83" s="331"/>
      <c r="H83" s="331" t="s">
        <v>1111</v>
      </c>
      <c r="I83" s="331" t="s">
        <v>1101</v>
      </c>
      <c r="J83" s="331">
        <v>15</v>
      </c>
      <c r="K83" s="319"/>
    </row>
    <row r="84" s="1" customFormat="1" ht="15" customHeight="1">
      <c r="B84" s="330"/>
      <c r="C84" s="331" t="s">
        <v>1112</v>
      </c>
      <c r="D84" s="331"/>
      <c r="E84" s="331"/>
      <c r="F84" s="332" t="s">
        <v>1105</v>
      </c>
      <c r="G84" s="331"/>
      <c r="H84" s="331" t="s">
        <v>1113</v>
      </c>
      <c r="I84" s="331" t="s">
        <v>1101</v>
      </c>
      <c r="J84" s="331">
        <v>15</v>
      </c>
      <c r="K84" s="319"/>
    </row>
    <row r="85" s="1" customFormat="1" ht="15" customHeight="1">
      <c r="B85" s="330"/>
      <c r="C85" s="331" t="s">
        <v>1114</v>
      </c>
      <c r="D85" s="331"/>
      <c r="E85" s="331"/>
      <c r="F85" s="332" t="s">
        <v>1105</v>
      </c>
      <c r="G85" s="331"/>
      <c r="H85" s="331" t="s">
        <v>1115</v>
      </c>
      <c r="I85" s="331" t="s">
        <v>1101</v>
      </c>
      <c r="J85" s="331">
        <v>20</v>
      </c>
      <c r="K85" s="319"/>
    </row>
    <row r="86" s="1" customFormat="1" ht="15" customHeight="1">
      <c r="B86" s="330"/>
      <c r="C86" s="331" t="s">
        <v>1116</v>
      </c>
      <c r="D86" s="331"/>
      <c r="E86" s="331"/>
      <c r="F86" s="332" t="s">
        <v>1105</v>
      </c>
      <c r="G86" s="331"/>
      <c r="H86" s="331" t="s">
        <v>1117</v>
      </c>
      <c r="I86" s="331" t="s">
        <v>1101</v>
      </c>
      <c r="J86" s="331">
        <v>20</v>
      </c>
      <c r="K86" s="319"/>
    </row>
    <row r="87" s="1" customFormat="1" ht="15" customHeight="1">
      <c r="B87" s="330"/>
      <c r="C87" s="305" t="s">
        <v>1118</v>
      </c>
      <c r="D87" s="305"/>
      <c r="E87" s="305"/>
      <c r="F87" s="328" t="s">
        <v>1105</v>
      </c>
      <c r="G87" s="329"/>
      <c r="H87" s="305" t="s">
        <v>1119</v>
      </c>
      <c r="I87" s="305" t="s">
        <v>1101</v>
      </c>
      <c r="J87" s="305">
        <v>50</v>
      </c>
      <c r="K87" s="319"/>
    </row>
    <row r="88" s="1" customFormat="1" ht="15" customHeight="1">
      <c r="B88" s="330"/>
      <c r="C88" s="305" t="s">
        <v>1120</v>
      </c>
      <c r="D88" s="305"/>
      <c r="E88" s="305"/>
      <c r="F88" s="328" t="s">
        <v>1105</v>
      </c>
      <c r="G88" s="329"/>
      <c r="H88" s="305" t="s">
        <v>1121</v>
      </c>
      <c r="I88" s="305" t="s">
        <v>1101</v>
      </c>
      <c r="J88" s="305">
        <v>20</v>
      </c>
      <c r="K88" s="319"/>
    </row>
    <row r="89" s="1" customFormat="1" ht="15" customHeight="1">
      <c r="B89" s="330"/>
      <c r="C89" s="305" t="s">
        <v>1122</v>
      </c>
      <c r="D89" s="305"/>
      <c r="E89" s="305"/>
      <c r="F89" s="328" t="s">
        <v>1105</v>
      </c>
      <c r="G89" s="329"/>
      <c r="H89" s="305" t="s">
        <v>1123</v>
      </c>
      <c r="I89" s="305" t="s">
        <v>1101</v>
      </c>
      <c r="J89" s="305">
        <v>20</v>
      </c>
      <c r="K89" s="319"/>
    </row>
    <row r="90" s="1" customFormat="1" ht="15" customHeight="1">
      <c r="B90" s="330"/>
      <c r="C90" s="305" t="s">
        <v>1124</v>
      </c>
      <c r="D90" s="305"/>
      <c r="E90" s="305"/>
      <c r="F90" s="328" t="s">
        <v>1105</v>
      </c>
      <c r="G90" s="329"/>
      <c r="H90" s="305" t="s">
        <v>1125</v>
      </c>
      <c r="I90" s="305" t="s">
        <v>1101</v>
      </c>
      <c r="J90" s="305">
        <v>50</v>
      </c>
      <c r="K90" s="319"/>
    </row>
    <row r="91" s="1" customFormat="1" ht="15" customHeight="1">
      <c r="B91" s="330"/>
      <c r="C91" s="305" t="s">
        <v>1126</v>
      </c>
      <c r="D91" s="305"/>
      <c r="E91" s="305"/>
      <c r="F91" s="328" t="s">
        <v>1105</v>
      </c>
      <c r="G91" s="329"/>
      <c r="H91" s="305" t="s">
        <v>1126</v>
      </c>
      <c r="I91" s="305" t="s">
        <v>1101</v>
      </c>
      <c r="J91" s="305">
        <v>50</v>
      </c>
      <c r="K91" s="319"/>
    </row>
    <row r="92" s="1" customFormat="1" ht="15" customHeight="1">
      <c r="B92" s="330"/>
      <c r="C92" s="305" t="s">
        <v>1127</v>
      </c>
      <c r="D92" s="305"/>
      <c r="E92" s="305"/>
      <c r="F92" s="328" t="s">
        <v>1105</v>
      </c>
      <c r="G92" s="329"/>
      <c r="H92" s="305" t="s">
        <v>1128</v>
      </c>
      <c r="I92" s="305" t="s">
        <v>1101</v>
      </c>
      <c r="J92" s="305">
        <v>255</v>
      </c>
      <c r="K92" s="319"/>
    </row>
    <row r="93" s="1" customFormat="1" ht="15" customHeight="1">
      <c r="B93" s="330"/>
      <c r="C93" s="305" t="s">
        <v>1129</v>
      </c>
      <c r="D93" s="305"/>
      <c r="E93" s="305"/>
      <c r="F93" s="328" t="s">
        <v>1099</v>
      </c>
      <c r="G93" s="329"/>
      <c r="H93" s="305" t="s">
        <v>1130</v>
      </c>
      <c r="I93" s="305" t="s">
        <v>1131</v>
      </c>
      <c r="J93" s="305"/>
      <c r="K93" s="319"/>
    </row>
    <row r="94" s="1" customFormat="1" ht="15" customHeight="1">
      <c r="B94" s="330"/>
      <c r="C94" s="305" t="s">
        <v>1132</v>
      </c>
      <c r="D94" s="305"/>
      <c r="E94" s="305"/>
      <c r="F94" s="328" t="s">
        <v>1099</v>
      </c>
      <c r="G94" s="329"/>
      <c r="H94" s="305" t="s">
        <v>1133</v>
      </c>
      <c r="I94" s="305" t="s">
        <v>1134</v>
      </c>
      <c r="J94" s="305"/>
      <c r="K94" s="319"/>
    </row>
    <row r="95" s="1" customFormat="1" ht="15" customHeight="1">
      <c r="B95" s="330"/>
      <c r="C95" s="305" t="s">
        <v>1135</v>
      </c>
      <c r="D95" s="305"/>
      <c r="E95" s="305"/>
      <c r="F95" s="328" t="s">
        <v>1099</v>
      </c>
      <c r="G95" s="329"/>
      <c r="H95" s="305" t="s">
        <v>1135</v>
      </c>
      <c r="I95" s="305" t="s">
        <v>1134</v>
      </c>
      <c r="J95" s="305"/>
      <c r="K95" s="319"/>
    </row>
    <row r="96" s="1" customFormat="1" ht="15" customHeight="1">
      <c r="B96" s="330"/>
      <c r="C96" s="305" t="s">
        <v>47</v>
      </c>
      <c r="D96" s="305"/>
      <c r="E96" s="305"/>
      <c r="F96" s="328" t="s">
        <v>1099</v>
      </c>
      <c r="G96" s="329"/>
      <c r="H96" s="305" t="s">
        <v>1136</v>
      </c>
      <c r="I96" s="305" t="s">
        <v>1134</v>
      </c>
      <c r="J96" s="305"/>
      <c r="K96" s="319"/>
    </row>
    <row r="97" s="1" customFormat="1" ht="15" customHeight="1">
      <c r="B97" s="330"/>
      <c r="C97" s="305" t="s">
        <v>57</v>
      </c>
      <c r="D97" s="305"/>
      <c r="E97" s="305"/>
      <c r="F97" s="328" t="s">
        <v>1099</v>
      </c>
      <c r="G97" s="329"/>
      <c r="H97" s="305" t="s">
        <v>1137</v>
      </c>
      <c r="I97" s="305" t="s">
        <v>1134</v>
      </c>
      <c r="J97" s="305"/>
      <c r="K97" s="319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3"/>
      <c r="C100" s="313"/>
      <c r="D100" s="313"/>
      <c r="E100" s="313"/>
      <c r="F100" s="313"/>
      <c r="G100" s="313"/>
      <c r="H100" s="313"/>
      <c r="I100" s="313"/>
      <c r="J100" s="313"/>
      <c r="K100" s="313"/>
    </row>
    <row r="101" s="1" customFormat="1" ht="7.5" customHeight="1">
      <c r="B101" s="314"/>
      <c r="C101" s="315"/>
      <c r="D101" s="315"/>
      <c r="E101" s="315"/>
      <c r="F101" s="315"/>
      <c r="G101" s="315"/>
      <c r="H101" s="315"/>
      <c r="I101" s="315"/>
      <c r="J101" s="315"/>
      <c r="K101" s="316"/>
    </row>
    <row r="102" s="1" customFormat="1" ht="45" customHeight="1">
      <c r="B102" s="317"/>
      <c r="C102" s="318" t="s">
        <v>1138</v>
      </c>
      <c r="D102" s="318"/>
      <c r="E102" s="318"/>
      <c r="F102" s="318"/>
      <c r="G102" s="318"/>
      <c r="H102" s="318"/>
      <c r="I102" s="318"/>
      <c r="J102" s="318"/>
      <c r="K102" s="319"/>
    </row>
    <row r="103" s="1" customFormat="1" ht="17.25" customHeight="1">
      <c r="B103" s="317"/>
      <c r="C103" s="320" t="s">
        <v>1093</v>
      </c>
      <c r="D103" s="320"/>
      <c r="E103" s="320"/>
      <c r="F103" s="320" t="s">
        <v>1094</v>
      </c>
      <c r="G103" s="321"/>
      <c r="H103" s="320" t="s">
        <v>63</v>
      </c>
      <c r="I103" s="320" t="s">
        <v>66</v>
      </c>
      <c r="J103" s="320" t="s">
        <v>1095</v>
      </c>
      <c r="K103" s="319"/>
    </row>
    <row r="104" s="1" customFormat="1" ht="17.25" customHeight="1">
      <c r="B104" s="317"/>
      <c r="C104" s="322" t="s">
        <v>1096</v>
      </c>
      <c r="D104" s="322"/>
      <c r="E104" s="322"/>
      <c r="F104" s="323" t="s">
        <v>1097</v>
      </c>
      <c r="G104" s="324"/>
      <c r="H104" s="322"/>
      <c r="I104" s="322"/>
      <c r="J104" s="322" t="s">
        <v>1098</v>
      </c>
      <c r="K104" s="319"/>
    </row>
    <row r="105" s="1" customFormat="1" ht="5.25" customHeight="1">
      <c r="B105" s="317"/>
      <c r="C105" s="320"/>
      <c r="D105" s="320"/>
      <c r="E105" s="320"/>
      <c r="F105" s="320"/>
      <c r="G105" s="338"/>
      <c r="H105" s="320"/>
      <c r="I105" s="320"/>
      <c r="J105" s="320"/>
      <c r="K105" s="319"/>
    </row>
    <row r="106" s="1" customFormat="1" ht="15" customHeight="1">
      <c r="B106" s="317"/>
      <c r="C106" s="305" t="s">
        <v>62</v>
      </c>
      <c r="D106" s="327"/>
      <c r="E106" s="327"/>
      <c r="F106" s="328" t="s">
        <v>1099</v>
      </c>
      <c r="G106" s="305"/>
      <c r="H106" s="305" t="s">
        <v>1139</v>
      </c>
      <c r="I106" s="305" t="s">
        <v>1101</v>
      </c>
      <c r="J106" s="305">
        <v>20</v>
      </c>
      <c r="K106" s="319"/>
    </row>
    <row r="107" s="1" customFormat="1" ht="15" customHeight="1">
      <c r="B107" s="317"/>
      <c r="C107" s="305" t="s">
        <v>1102</v>
      </c>
      <c r="D107" s="305"/>
      <c r="E107" s="305"/>
      <c r="F107" s="328" t="s">
        <v>1099</v>
      </c>
      <c r="G107" s="305"/>
      <c r="H107" s="305" t="s">
        <v>1139</v>
      </c>
      <c r="I107" s="305" t="s">
        <v>1101</v>
      </c>
      <c r="J107" s="305">
        <v>120</v>
      </c>
      <c r="K107" s="319"/>
    </row>
    <row r="108" s="1" customFormat="1" ht="15" customHeight="1">
      <c r="B108" s="330"/>
      <c r="C108" s="305" t="s">
        <v>1104</v>
      </c>
      <c r="D108" s="305"/>
      <c r="E108" s="305"/>
      <c r="F108" s="328" t="s">
        <v>1105</v>
      </c>
      <c r="G108" s="305"/>
      <c r="H108" s="305" t="s">
        <v>1139</v>
      </c>
      <c r="I108" s="305" t="s">
        <v>1101</v>
      </c>
      <c r="J108" s="305">
        <v>50</v>
      </c>
      <c r="K108" s="319"/>
    </row>
    <row r="109" s="1" customFormat="1" ht="15" customHeight="1">
      <c r="B109" s="330"/>
      <c r="C109" s="305" t="s">
        <v>1107</v>
      </c>
      <c r="D109" s="305"/>
      <c r="E109" s="305"/>
      <c r="F109" s="328" t="s">
        <v>1099</v>
      </c>
      <c r="G109" s="305"/>
      <c r="H109" s="305" t="s">
        <v>1139</v>
      </c>
      <c r="I109" s="305" t="s">
        <v>1109</v>
      </c>
      <c r="J109" s="305"/>
      <c r="K109" s="319"/>
    </row>
    <row r="110" s="1" customFormat="1" ht="15" customHeight="1">
      <c r="B110" s="330"/>
      <c r="C110" s="305" t="s">
        <v>1118</v>
      </c>
      <c r="D110" s="305"/>
      <c r="E110" s="305"/>
      <c r="F110" s="328" t="s">
        <v>1105</v>
      </c>
      <c r="G110" s="305"/>
      <c r="H110" s="305" t="s">
        <v>1139</v>
      </c>
      <c r="I110" s="305" t="s">
        <v>1101</v>
      </c>
      <c r="J110" s="305">
        <v>50</v>
      </c>
      <c r="K110" s="319"/>
    </row>
    <row r="111" s="1" customFormat="1" ht="15" customHeight="1">
      <c r="B111" s="330"/>
      <c r="C111" s="305" t="s">
        <v>1126</v>
      </c>
      <c r="D111" s="305"/>
      <c r="E111" s="305"/>
      <c r="F111" s="328" t="s">
        <v>1105</v>
      </c>
      <c r="G111" s="305"/>
      <c r="H111" s="305" t="s">
        <v>1139</v>
      </c>
      <c r="I111" s="305" t="s">
        <v>1101</v>
      </c>
      <c r="J111" s="305">
        <v>50</v>
      </c>
      <c r="K111" s="319"/>
    </row>
    <row r="112" s="1" customFormat="1" ht="15" customHeight="1">
      <c r="B112" s="330"/>
      <c r="C112" s="305" t="s">
        <v>1124</v>
      </c>
      <c r="D112" s="305"/>
      <c r="E112" s="305"/>
      <c r="F112" s="328" t="s">
        <v>1105</v>
      </c>
      <c r="G112" s="305"/>
      <c r="H112" s="305" t="s">
        <v>1139</v>
      </c>
      <c r="I112" s="305" t="s">
        <v>1101</v>
      </c>
      <c r="J112" s="305">
        <v>50</v>
      </c>
      <c r="K112" s="319"/>
    </row>
    <row r="113" s="1" customFormat="1" ht="15" customHeight="1">
      <c r="B113" s="330"/>
      <c r="C113" s="305" t="s">
        <v>62</v>
      </c>
      <c r="D113" s="305"/>
      <c r="E113" s="305"/>
      <c r="F113" s="328" t="s">
        <v>1099</v>
      </c>
      <c r="G113" s="305"/>
      <c r="H113" s="305" t="s">
        <v>1140</v>
      </c>
      <c r="I113" s="305" t="s">
        <v>1101</v>
      </c>
      <c r="J113" s="305">
        <v>20</v>
      </c>
      <c r="K113" s="319"/>
    </row>
    <row r="114" s="1" customFormat="1" ht="15" customHeight="1">
      <c r="B114" s="330"/>
      <c r="C114" s="305" t="s">
        <v>1141</v>
      </c>
      <c r="D114" s="305"/>
      <c r="E114" s="305"/>
      <c r="F114" s="328" t="s">
        <v>1099</v>
      </c>
      <c r="G114" s="305"/>
      <c r="H114" s="305" t="s">
        <v>1142</v>
      </c>
      <c r="I114" s="305" t="s">
        <v>1101</v>
      </c>
      <c r="J114" s="305">
        <v>120</v>
      </c>
      <c r="K114" s="319"/>
    </row>
    <row r="115" s="1" customFormat="1" ht="15" customHeight="1">
      <c r="B115" s="330"/>
      <c r="C115" s="305" t="s">
        <v>47</v>
      </c>
      <c r="D115" s="305"/>
      <c r="E115" s="305"/>
      <c r="F115" s="328" t="s">
        <v>1099</v>
      </c>
      <c r="G115" s="305"/>
      <c r="H115" s="305" t="s">
        <v>1143</v>
      </c>
      <c r="I115" s="305" t="s">
        <v>1134</v>
      </c>
      <c r="J115" s="305"/>
      <c r="K115" s="319"/>
    </row>
    <row r="116" s="1" customFormat="1" ht="15" customHeight="1">
      <c r="B116" s="330"/>
      <c r="C116" s="305" t="s">
        <v>57</v>
      </c>
      <c r="D116" s="305"/>
      <c r="E116" s="305"/>
      <c r="F116" s="328" t="s">
        <v>1099</v>
      </c>
      <c r="G116" s="305"/>
      <c r="H116" s="305" t="s">
        <v>1144</v>
      </c>
      <c r="I116" s="305" t="s">
        <v>1134</v>
      </c>
      <c r="J116" s="305"/>
      <c r="K116" s="319"/>
    </row>
    <row r="117" s="1" customFormat="1" ht="15" customHeight="1">
      <c r="B117" s="330"/>
      <c r="C117" s="305" t="s">
        <v>66</v>
      </c>
      <c r="D117" s="305"/>
      <c r="E117" s="305"/>
      <c r="F117" s="328" t="s">
        <v>1099</v>
      </c>
      <c r="G117" s="305"/>
      <c r="H117" s="305" t="s">
        <v>1145</v>
      </c>
      <c r="I117" s="305" t="s">
        <v>1146</v>
      </c>
      <c r="J117" s="305"/>
      <c r="K117" s="319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41"/>
      <c r="D119" s="341"/>
      <c r="E119" s="341"/>
      <c r="F119" s="342"/>
      <c r="G119" s="341"/>
      <c r="H119" s="341"/>
      <c r="I119" s="341"/>
      <c r="J119" s="341"/>
      <c r="K119" s="340"/>
    </row>
    <row r="120" s="1" customFormat="1" ht="18.75" customHeight="1">
      <c r="B120" s="313"/>
      <c r="C120" s="313"/>
      <c r="D120" s="313"/>
      <c r="E120" s="313"/>
      <c r="F120" s="313"/>
      <c r="G120" s="313"/>
      <c r="H120" s="313"/>
      <c r="I120" s="313"/>
      <c r="J120" s="313"/>
      <c r="K120" s="313"/>
    </row>
    <row r="121" s="1" customFormat="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s="1" customFormat="1" ht="45" customHeight="1">
      <c r="B122" s="346"/>
      <c r="C122" s="296" t="s">
        <v>1147</v>
      </c>
      <c r="D122" s="296"/>
      <c r="E122" s="296"/>
      <c r="F122" s="296"/>
      <c r="G122" s="296"/>
      <c r="H122" s="296"/>
      <c r="I122" s="296"/>
      <c r="J122" s="296"/>
      <c r="K122" s="347"/>
    </row>
    <row r="123" s="1" customFormat="1" ht="17.25" customHeight="1">
      <c r="B123" s="348"/>
      <c r="C123" s="320" t="s">
        <v>1093</v>
      </c>
      <c r="D123" s="320"/>
      <c r="E123" s="320"/>
      <c r="F123" s="320" t="s">
        <v>1094</v>
      </c>
      <c r="G123" s="321"/>
      <c r="H123" s="320" t="s">
        <v>63</v>
      </c>
      <c r="I123" s="320" t="s">
        <v>66</v>
      </c>
      <c r="J123" s="320" t="s">
        <v>1095</v>
      </c>
      <c r="K123" s="349"/>
    </row>
    <row r="124" s="1" customFormat="1" ht="17.25" customHeight="1">
      <c r="B124" s="348"/>
      <c r="C124" s="322" t="s">
        <v>1096</v>
      </c>
      <c r="D124" s="322"/>
      <c r="E124" s="322"/>
      <c r="F124" s="323" t="s">
        <v>1097</v>
      </c>
      <c r="G124" s="324"/>
      <c r="H124" s="322"/>
      <c r="I124" s="322"/>
      <c r="J124" s="322" t="s">
        <v>1098</v>
      </c>
      <c r="K124" s="349"/>
    </row>
    <row r="125" s="1" customFormat="1" ht="5.25" customHeight="1">
      <c r="B125" s="350"/>
      <c r="C125" s="325"/>
      <c r="D125" s="325"/>
      <c r="E125" s="325"/>
      <c r="F125" s="325"/>
      <c r="G125" s="351"/>
      <c r="H125" s="325"/>
      <c r="I125" s="325"/>
      <c r="J125" s="325"/>
      <c r="K125" s="352"/>
    </row>
    <row r="126" s="1" customFormat="1" ht="15" customHeight="1">
      <c r="B126" s="350"/>
      <c r="C126" s="305" t="s">
        <v>1102</v>
      </c>
      <c r="D126" s="327"/>
      <c r="E126" s="327"/>
      <c r="F126" s="328" t="s">
        <v>1099</v>
      </c>
      <c r="G126" s="305"/>
      <c r="H126" s="305" t="s">
        <v>1139</v>
      </c>
      <c r="I126" s="305" t="s">
        <v>1101</v>
      </c>
      <c r="J126" s="305">
        <v>120</v>
      </c>
      <c r="K126" s="353"/>
    </row>
    <row r="127" s="1" customFormat="1" ht="15" customHeight="1">
      <c r="B127" s="350"/>
      <c r="C127" s="305" t="s">
        <v>1148</v>
      </c>
      <c r="D127" s="305"/>
      <c r="E127" s="305"/>
      <c r="F127" s="328" t="s">
        <v>1099</v>
      </c>
      <c r="G127" s="305"/>
      <c r="H127" s="305" t="s">
        <v>1149</v>
      </c>
      <c r="I127" s="305" t="s">
        <v>1101</v>
      </c>
      <c r="J127" s="305" t="s">
        <v>1150</v>
      </c>
      <c r="K127" s="353"/>
    </row>
    <row r="128" s="1" customFormat="1" ht="15" customHeight="1">
      <c r="B128" s="350"/>
      <c r="C128" s="305" t="s">
        <v>1047</v>
      </c>
      <c r="D128" s="305"/>
      <c r="E128" s="305"/>
      <c r="F128" s="328" t="s">
        <v>1099</v>
      </c>
      <c r="G128" s="305"/>
      <c r="H128" s="305" t="s">
        <v>1151</v>
      </c>
      <c r="I128" s="305" t="s">
        <v>1101</v>
      </c>
      <c r="J128" s="305" t="s">
        <v>1150</v>
      </c>
      <c r="K128" s="353"/>
    </row>
    <row r="129" s="1" customFormat="1" ht="15" customHeight="1">
      <c r="B129" s="350"/>
      <c r="C129" s="305" t="s">
        <v>1110</v>
      </c>
      <c r="D129" s="305"/>
      <c r="E129" s="305"/>
      <c r="F129" s="328" t="s">
        <v>1105</v>
      </c>
      <c r="G129" s="305"/>
      <c r="H129" s="305" t="s">
        <v>1111</v>
      </c>
      <c r="I129" s="305" t="s">
        <v>1101</v>
      </c>
      <c r="J129" s="305">
        <v>15</v>
      </c>
      <c r="K129" s="353"/>
    </row>
    <row r="130" s="1" customFormat="1" ht="15" customHeight="1">
      <c r="B130" s="350"/>
      <c r="C130" s="331" t="s">
        <v>1112</v>
      </c>
      <c r="D130" s="331"/>
      <c r="E130" s="331"/>
      <c r="F130" s="332" t="s">
        <v>1105</v>
      </c>
      <c r="G130" s="331"/>
      <c r="H130" s="331" t="s">
        <v>1113</v>
      </c>
      <c r="I130" s="331" t="s">
        <v>1101</v>
      </c>
      <c r="J130" s="331">
        <v>15</v>
      </c>
      <c r="K130" s="353"/>
    </row>
    <row r="131" s="1" customFormat="1" ht="15" customHeight="1">
      <c r="B131" s="350"/>
      <c r="C131" s="331" t="s">
        <v>1114</v>
      </c>
      <c r="D131" s="331"/>
      <c r="E131" s="331"/>
      <c r="F131" s="332" t="s">
        <v>1105</v>
      </c>
      <c r="G131" s="331"/>
      <c r="H131" s="331" t="s">
        <v>1115</v>
      </c>
      <c r="I131" s="331" t="s">
        <v>1101</v>
      </c>
      <c r="J131" s="331">
        <v>20</v>
      </c>
      <c r="K131" s="353"/>
    </row>
    <row r="132" s="1" customFormat="1" ht="15" customHeight="1">
      <c r="B132" s="350"/>
      <c r="C132" s="331" t="s">
        <v>1116</v>
      </c>
      <c r="D132" s="331"/>
      <c r="E132" s="331"/>
      <c r="F132" s="332" t="s">
        <v>1105</v>
      </c>
      <c r="G132" s="331"/>
      <c r="H132" s="331" t="s">
        <v>1117</v>
      </c>
      <c r="I132" s="331" t="s">
        <v>1101</v>
      </c>
      <c r="J132" s="331">
        <v>20</v>
      </c>
      <c r="K132" s="353"/>
    </row>
    <row r="133" s="1" customFormat="1" ht="15" customHeight="1">
      <c r="B133" s="350"/>
      <c r="C133" s="305" t="s">
        <v>1104</v>
      </c>
      <c r="D133" s="305"/>
      <c r="E133" s="305"/>
      <c r="F133" s="328" t="s">
        <v>1105</v>
      </c>
      <c r="G133" s="305"/>
      <c r="H133" s="305" t="s">
        <v>1139</v>
      </c>
      <c r="I133" s="305" t="s">
        <v>1101</v>
      </c>
      <c r="J133" s="305">
        <v>50</v>
      </c>
      <c r="K133" s="353"/>
    </row>
    <row r="134" s="1" customFormat="1" ht="15" customHeight="1">
      <c r="B134" s="350"/>
      <c r="C134" s="305" t="s">
        <v>1118</v>
      </c>
      <c r="D134" s="305"/>
      <c r="E134" s="305"/>
      <c r="F134" s="328" t="s">
        <v>1105</v>
      </c>
      <c r="G134" s="305"/>
      <c r="H134" s="305" t="s">
        <v>1139</v>
      </c>
      <c r="I134" s="305" t="s">
        <v>1101</v>
      </c>
      <c r="J134" s="305">
        <v>50</v>
      </c>
      <c r="K134" s="353"/>
    </row>
    <row r="135" s="1" customFormat="1" ht="15" customHeight="1">
      <c r="B135" s="350"/>
      <c r="C135" s="305" t="s">
        <v>1124</v>
      </c>
      <c r="D135" s="305"/>
      <c r="E135" s="305"/>
      <c r="F135" s="328" t="s">
        <v>1105</v>
      </c>
      <c r="G135" s="305"/>
      <c r="H135" s="305" t="s">
        <v>1139</v>
      </c>
      <c r="I135" s="305" t="s">
        <v>1101</v>
      </c>
      <c r="J135" s="305">
        <v>50</v>
      </c>
      <c r="K135" s="353"/>
    </row>
    <row r="136" s="1" customFormat="1" ht="15" customHeight="1">
      <c r="B136" s="350"/>
      <c r="C136" s="305" t="s">
        <v>1126</v>
      </c>
      <c r="D136" s="305"/>
      <c r="E136" s="305"/>
      <c r="F136" s="328" t="s">
        <v>1105</v>
      </c>
      <c r="G136" s="305"/>
      <c r="H136" s="305" t="s">
        <v>1139</v>
      </c>
      <c r="I136" s="305" t="s">
        <v>1101</v>
      </c>
      <c r="J136" s="305">
        <v>50</v>
      </c>
      <c r="K136" s="353"/>
    </row>
    <row r="137" s="1" customFormat="1" ht="15" customHeight="1">
      <c r="B137" s="350"/>
      <c r="C137" s="305" t="s">
        <v>1127</v>
      </c>
      <c r="D137" s="305"/>
      <c r="E137" s="305"/>
      <c r="F137" s="328" t="s">
        <v>1105</v>
      </c>
      <c r="G137" s="305"/>
      <c r="H137" s="305" t="s">
        <v>1152</v>
      </c>
      <c r="I137" s="305" t="s">
        <v>1101</v>
      </c>
      <c r="J137" s="305">
        <v>255</v>
      </c>
      <c r="K137" s="353"/>
    </row>
    <row r="138" s="1" customFormat="1" ht="15" customHeight="1">
      <c r="B138" s="350"/>
      <c r="C138" s="305" t="s">
        <v>1129</v>
      </c>
      <c r="D138" s="305"/>
      <c r="E138" s="305"/>
      <c r="F138" s="328" t="s">
        <v>1099</v>
      </c>
      <c r="G138" s="305"/>
      <c r="H138" s="305" t="s">
        <v>1153</v>
      </c>
      <c r="I138" s="305" t="s">
        <v>1131</v>
      </c>
      <c r="J138" s="305"/>
      <c r="K138" s="353"/>
    </row>
    <row r="139" s="1" customFormat="1" ht="15" customHeight="1">
      <c r="B139" s="350"/>
      <c r="C139" s="305" t="s">
        <v>1132</v>
      </c>
      <c r="D139" s="305"/>
      <c r="E139" s="305"/>
      <c r="F139" s="328" t="s">
        <v>1099</v>
      </c>
      <c r="G139" s="305"/>
      <c r="H139" s="305" t="s">
        <v>1154</v>
      </c>
      <c r="I139" s="305" t="s">
        <v>1134</v>
      </c>
      <c r="J139" s="305"/>
      <c r="K139" s="353"/>
    </row>
    <row r="140" s="1" customFormat="1" ht="15" customHeight="1">
      <c r="B140" s="350"/>
      <c r="C140" s="305" t="s">
        <v>1135</v>
      </c>
      <c r="D140" s="305"/>
      <c r="E140" s="305"/>
      <c r="F140" s="328" t="s">
        <v>1099</v>
      </c>
      <c r="G140" s="305"/>
      <c r="H140" s="305" t="s">
        <v>1135</v>
      </c>
      <c r="I140" s="305" t="s">
        <v>1134</v>
      </c>
      <c r="J140" s="305"/>
      <c r="K140" s="353"/>
    </row>
    <row r="141" s="1" customFormat="1" ht="15" customHeight="1">
      <c r="B141" s="350"/>
      <c r="C141" s="305" t="s">
        <v>47</v>
      </c>
      <c r="D141" s="305"/>
      <c r="E141" s="305"/>
      <c r="F141" s="328" t="s">
        <v>1099</v>
      </c>
      <c r="G141" s="305"/>
      <c r="H141" s="305" t="s">
        <v>1155</v>
      </c>
      <c r="I141" s="305" t="s">
        <v>1134</v>
      </c>
      <c r="J141" s="305"/>
      <c r="K141" s="353"/>
    </row>
    <row r="142" s="1" customFormat="1" ht="15" customHeight="1">
      <c r="B142" s="350"/>
      <c r="C142" s="305" t="s">
        <v>1156</v>
      </c>
      <c r="D142" s="305"/>
      <c r="E142" s="305"/>
      <c r="F142" s="328" t="s">
        <v>1099</v>
      </c>
      <c r="G142" s="305"/>
      <c r="H142" s="305" t="s">
        <v>1157</v>
      </c>
      <c r="I142" s="305" t="s">
        <v>1134</v>
      </c>
      <c r="J142" s="305"/>
      <c r="K142" s="353"/>
    </row>
    <row r="143" s="1" customFormat="1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s="1" customFormat="1" ht="18.75" customHeight="1">
      <c r="B144" s="341"/>
      <c r="C144" s="341"/>
      <c r="D144" s="341"/>
      <c r="E144" s="341"/>
      <c r="F144" s="342"/>
      <c r="G144" s="341"/>
      <c r="H144" s="341"/>
      <c r="I144" s="341"/>
      <c r="J144" s="341"/>
      <c r="K144" s="341"/>
    </row>
    <row r="145" s="1" customFormat="1" ht="18.75" customHeight="1">
      <c r="B145" s="313"/>
      <c r="C145" s="313"/>
      <c r="D145" s="313"/>
      <c r="E145" s="313"/>
      <c r="F145" s="313"/>
      <c r="G145" s="313"/>
      <c r="H145" s="313"/>
      <c r="I145" s="313"/>
      <c r="J145" s="313"/>
      <c r="K145" s="313"/>
    </row>
    <row r="146" s="1" customFormat="1" ht="7.5" customHeight="1">
      <c r="B146" s="314"/>
      <c r="C146" s="315"/>
      <c r="D146" s="315"/>
      <c r="E146" s="315"/>
      <c r="F146" s="315"/>
      <c r="G146" s="315"/>
      <c r="H146" s="315"/>
      <c r="I146" s="315"/>
      <c r="J146" s="315"/>
      <c r="K146" s="316"/>
    </row>
    <row r="147" s="1" customFormat="1" ht="45" customHeight="1">
      <c r="B147" s="317"/>
      <c r="C147" s="318" t="s">
        <v>1158</v>
      </c>
      <c r="D147" s="318"/>
      <c r="E147" s="318"/>
      <c r="F147" s="318"/>
      <c r="G147" s="318"/>
      <c r="H147" s="318"/>
      <c r="I147" s="318"/>
      <c r="J147" s="318"/>
      <c r="K147" s="319"/>
    </row>
    <row r="148" s="1" customFormat="1" ht="17.25" customHeight="1">
      <c r="B148" s="317"/>
      <c r="C148" s="320" t="s">
        <v>1093</v>
      </c>
      <c r="D148" s="320"/>
      <c r="E148" s="320"/>
      <c r="F148" s="320" t="s">
        <v>1094</v>
      </c>
      <c r="G148" s="321"/>
      <c r="H148" s="320" t="s">
        <v>63</v>
      </c>
      <c r="I148" s="320" t="s">
        <v>66</v>
      </c>
      <c r="J148" s="320" t="s">
        <v>1095</v>
      </c>
      <c r="K148" s="319"/>
    </row>
    <row r="149" s="1" customFormat="1" ht="17.25" customHeight="1">
      <c r="B149" s="317"/>
      <c r="C149" s="322" t="s">
        <v>1096</v>
      </c>
      <c r="D149" s="322"/>
      <c r="E149" s="322"/>
      <c r="F149" s="323" t="s">
        <v>1097</v>
      </c>
      <c r="G149" s="324"/>
      <c r="H149" s="322"/>
      <c r="I149" s="322"/>
      <c r="J149" s="322" t="s">
        <v>1098</v>
      </c>
      <c r="K149" s="319"/>
    </row>
    <row r="150" s="1" customFormat="1" ht="5.25" customHeight="1">
      <c r="B150" s="330"/>
      <c r="C150" s="325"/>
      <c r="D150" s="325"/>
      <c r="E150" s="325"/>
      <c r="F150" s="325"/>
      <c r="G150" s="326"/>
      <c r="H150" s="325"/>
      <c r="I150" s="325"/>
      <c r="J150" s="325"/>
      <c r="K150" s="353"/>
    </row>
    <row r="151" s="1" customFormat="1" ht="15" customHeight="1">
      <c r="B151" s="330"/>
      <c r="C151" s="357" t="s">
        <v>1102</v>
      </c>
      <c r="D151" s="305"/>
      <c r="E151" s="305"/>
      <c r="F151" s="358" t="s">
        <v>1099</v>
      </c>
      <c r="G151" s="305"/>
      <c r="H151" s="357" t="s">
        <v>1139</v>
      </c>
      <c r="I151" s="357" t="s">
        <v>1101</v>
      </c>
      <c r="J151" s="357">
        <v>120</v>
      </c>
      <c r="K151" s="353"/>
    </row>
    <row r="152" s="1" customFormat="1" ht="15" customHeight="1">
      <c r="B152" s="330"/>
      <c r="C152" s="357" t="s">
        <v>1148</v>
      </c>
      <c r="D152" s="305"/>
      <c r="E152" s="305"/>
      <c r="F152" s="358" t="s">
        <v>1099</v>
      </c>
      <c r="G152" s="305"/>
      <c r="H152" s="357" t="s">
        <v>1159</v>
      </c>
      <c r="I152" s="357" t="s">
        <v>1101</v>
      </c>
      <c r="J152" s="357" t="s">
        <v>1150</v>
      </c>
      <c r="K152" s="353"/>
    </row>
    <row r="153" s="1" customFormat="1" ht="15" customHeight="1">
      <c r="B153" s="330"/>
      <c r="C153" s="357" t="s">
        <v>1047</v>
      </c>
      <c r="D153" s="305"/>
      <c r="E153" s="305"/>
      <c r="F153" s="358" t="s">
        <v>1099</v>
      </c>
      <c r="G153" s="305"/>
      <c r="H153" s="357" t="s">
        <v>1160</v>
      </c>
      <c r="I153" s="357" t="s">
        <v>1101</v>
      </c>
      <c r="J153" s="357" t="s">
        <v>1150</v>
      </c>
      <c r="K153" s="353"/>
    </row>
    <row r="154" s="1" customFormat="1" ht="15" customHeight="1">
      <c r="B154" s="330"/>
      <c r="C154" s="357" t="s">
        <v>1104</v>
      </c>
      <c r="D154" s="305"/>
      <c r="E154" s="305"/>
      <c r="F154" s="358" t="s">
        <v>1105</v>
      </c>
      <c r="G154" s="305"/>
      <c r="H154" s="357" t="s">
        <v>1139</v>
      </c>
      <c r="I154" s="357" t="s">
        <v>1101</v>
      </c>
      <c r="J154" s="357">
        <v>50</v>
      </c>
      <c r="K154" s="353"/>
    </row>
    <row r="155" s="1" customFormat="1" ht="15" customHeight="1">
      <c r="B155" s="330"/>
      <c r="C155" s="357" t="s">
        <v>1107</v>
      </c>
      <c r="D155" s="305"/>
      <c r="E155" s="305"/>
      <c r="F155" s="358" t="s">
        <v>1099</v>
      </c>
      <c r="G155" s="305"/>
      <c r="H155" s="357" t="s">
        <v>1139</v>
      </c>
      <c r="I155" s="357" t="s">
        <v>1109</v>
      </c>
      <c r="J155" s="357"/>
      <c r="K155" s="353"/>
    </row>
    <row r="156" s="1" customFormat="1" ht="15" customHeight="1">
      <c r="B156" s="330"/>
      <c r="C156" s="357" t="s">
        <v>1118</v>
      </c>
      <c r="D156" s="305"/>
      <c r="E156" s="305"/>
      <c r="F156" s="358" t="s">
        <v>1105</v>
      </c>
      <c r="G156" s="305"/>
      <c r="H156" s="357" t="s">
        <v>1139</v>
      </c>
      <c r="I156" s="357" t="s">
        <v>1101</v>
      </c>
      <c r="J156" s="357">
        <v>50</v>
      </c>
      <c r="K156" s="353"/>
    </row>
    <row r="157" s="1" customFormat="1" ht="15" customHeight="1">
      <c r="B157" s="330"/>
      <c r="C157" s="357" t="s">
        <v>1126</v>
      </c>
      <c r="D157" s="305"/>
      <c r="E157" s="305"/>
      <c r="F157" s="358" t="s">
        <v>1105</v>
      </c>
      <c r="G157" s="305"/>
      <c r="H157" s="357" t="s">
        <v>1139</v>
      </c>
      <c r="I157" s="357" t="s">
        <v>1101</v>
      </c>
      <c r="J157" s="357">
        <v>50</v>
      </c>
      <c r="K157" s="353"/>
    </row>
    <row r="158" s="1" customFormat="1" ht="15" customHeight="1">
      <c r="B158" s="330"/>
      <c r="C158" s="357" t="s">
        <v>1124</v>
      </c>
      <c r="D158" s="305"/>
      <c r="E158" s="305"/>
      <c r="F158" s="358" t="s">
        <v>1105</v>
      </c>
      <c r="G158" s="305"/>
      <c r="H158" s="357" t="s">
        <v>1139</v>
      </c>
      <c r="I158" s="357" t="s">
        <v>1101</v>
      </c>
      <c r="J158" s="357">
        <v>50</v>
      </c>
      <c r="K158" s="353"/>
    </row>
    <row r="159" s="1" customFormat="1" ht="15" customHeight="1">
      <c r="B159" s="330"/>
      <c r="C159" s="357" t="s">
        <v>105</v>
      </c>
      <c r="D159" s="305"/>
      <c r="E159" s="305"/>
      <c r="F159" s="358" t="s">
        <v>1099</v>
      </c>
      <c r="G159" s="305"/>
      <c r="H159" s="357" t="s">
        <v>1161</v>
      </c>
      <c r="I159" s="357" t="s">
        <v>1101</v>
      </c>
      <c r="J159" s="357" t="s">
        <v>1162</v>
      </c>
      <c r="K159" s="353"/>
    </row>
    <row r="160" s="1" customFormat="1" ht="15" customHeight="1">
      <c r="B160" s="330"/>
      <c r="C160" s="357" t="s">
        <v>1163</v>
      </c>
      <c r="D160" s="305"/>
      <c r="E160" s="305"/>
      <c r="F160" s="358" t="s">
        <v>1099</v>
      </c>
      <c r="G160" s="305"/>
      <c r="H160" s="357" t="s">
        <v>1164</v>
      </c>
      <c r="I160" s="357" t="s">
        <v>1134</v>
      </c>
      <c r="J160" s="357"/>
      <c r="K160" s="353"/>
    </row>
    <row r="161" s="1" customFormat="1" ht="15" customHeight="1">
      <c r="B161" s="359"/>
      <c r="C161" s="339"/>
      <c r="D161" s="339"/>
      <c r="E161" s="339"/>
      <c r="F161" s="339"/>
      <c r="G161" s="339"/>
      <c r="H161" s="339"/>
      <c r="I161" s="339"/>
      <c r="J161" s="339"/>
      <c r="K161" s="360"/>
    </row>
    <row r="162" s="1" customFormat="1" ht="18.75" customHeight="1">
      <c r="B162" s="341"/>
      <c r="C162" s="351"/>
      <c r="D162" s="351"/>
      <c r="E162" s="351"/>
      <c r="F162" s="361"/>
      <c r="G162" s="351"/>
      <c r="H162" s="351"/>
      <c r="I162" s="351"/>
      <c r="J162" s="351"/>
      <c r="K162" s="341"/>
    </row>
    <row r="163" s="1" customFormat="1" ht="18.75" customHeight="1">
      <c r="B163" s="313"/>
      <c r="C163" s="313"/>
      <c r="D163" s="313"/>
      <c r="E163" s="313"/>
      <c r="F163" s="313"/>
      <c r="G163" s="313"/>
      <c r="H163" s="313"/>
      <c r="I163" s="313"/>
      <c r="J163" s="313"/>
      <c r="K163" s="313"/>
    </row>
    <row r="164" s="1" customFormat="1" ht="7.5" customHeight="1">
      <c r="B164" s="292"/>
      <c r="C164" s="293"/>
      <c r="D164" s="293"/>
      <c r="E164" s="293"/>
      <c r="F164" s="293"/>
      <c r="G164" s="293"/>
      <c r="H164" s="293"/>
      <c r="I164" s="293"/>
      <c r="J164" s="293"/>
      <c r="K164" s="294"/>
    </row>
    <row r="165" s="1" customFormat="1" ht="45" customHeight="1">
      <c r="B165" s="295"/>
      <c r="C165" s="296" t="s">
        <v>1165</v>
      </c>
      <c r="D165" s="296"/>
      <c r="E165" s="296"/>
      <c r="F165" s="296"/>
      <c r="G165" s="296"/>
      <c r="H165" s="296"/>
      <c r="I165" s="296"/>
      <c r="J165" s="296"/>
      <c r="K165" s="297"/>
    </row>
    <row r="166" s="1" customFormat="1" ht="17.25" customHeight="1">
      <c r="B166" s="295"/>
      <c r="C166" s="320" t="s">
        <v>1093</v>
      </c>
      <c r="D166" s="320"/>
      <c r="E166" s="320"/>
      <c r="F166" s="320" t="s">
        <v>1094</v>
      </c>
      <c r="G166" s="362"/>
      <c r="H166" s="363" t="s">
        <v>63</v>
      </c>
      <c r="I166" s="363" t="s">
        <v>66</v>
      </c>
      <c r="J166" s="320" t="s">
        <v>1095</v>
      </c>
      <c r="K166" s="297"/>
    </row>
    <row r="167" s="1" customFormat="1" ht="17.25" customHeight="1">
      <c r="B167" s="298"/>
      <c r="C167" s="322" t="s">
        <v>1096</v>
      </c>
      <c r="D167" s="322"/>
      <c r="E167" s="322"/>
      <c r="F167" s="323" t="s">
        <v>1097</v>
      </c>
      <c r="G167" s="364"/>
      <c r="H167" s="365"/>
      <c r="I167" s="365"/>
      <c r="J167" s="322" t="s">
        <v>1098</v>
      </c>
      <c r="K167" s="300"/>
    </row>
    <row r="168" s="1" customFormat="1" ht="5.25" customHeight="1">
      <c r="B168" s="330"/>
      <c r="C168" s="325"/>
      <c r="D168" s="325"/>
      <c r="E168" s="325"/>
      <c r="F168" s="325"/>
      <c r="G168" s="326"/>
      <c r="H168" s="325"/>
      <c r="I168" s="325"/>
      <c r="J168" s="325"/>
      <c r="K168" s="353"/>
    </row>
    <row r="169" s="1" customFormat="1" ht="15" customHeight="1">
      <c r="B169" s="330"/>
      <c r="C169" s="305" t="s">
        <v>1102</v>
      </c>
      <c r="D169" s="305"/>
      <c r="E169" s="305"/>
      <c r="F169" s="328" t="s">
        <v>1099</v>
      </c>
      <c r="G169" s="305"/>
      <c r="H169" s="305" t="s">
        <v>1139</v>
      </c>
      <c r="I169" s="305" t="s">
        <v>1101</v>
      </c>
      <c r="J169" s="305">
        <v>120</v>
      </c>
      <c r="K169" s="353"/>
    </row>
    <row r="170" s="1" customFormat="1" ht="15" customHeight="1">
      <c r="B170" s="330"/>
      <c r="C170" s="305" t="s">
        <v>1148</v>
      </c>
      <c r="D170" s="305"/>
      <c r="E170" s="305"/>
      <c r="F170" s="328" t="s">
        <v>1099</v>
      </c>
      <c r="G170" s="305"/>
      <c r="H170" s="305" t="s">
        <v>1149</v>
      </c>
      <c r="I170" s="305" t="s">
        <v>1101</v>
      </c>
      <c r="J170" s="305" t="s">
        <v>1150</v>
      </c>
      <c r="K170" s="353"/>
    </row>
    <row r="171" s="1" customFormat="1" ht="15" customHeight="1">
      <c r="B171" s="330"/>
      <c r="C171" s="305" t="s">
        <v>1047</v>
      </c>
      <c r="D171" s="305"/>
      <c r="E171" s="305"/>
      <c r="F171" s="328" t="s">
        <v>1099</v>
      </c>
      <c r="G171" s="305"/>
      <c r="H171" s="305" t="s">
        <v>1166</v>
      </c>
      <c r="I171" s="305" t="s">
        <v>1101</v>
      </c>
      <c r="J171" s="305" t="s">
        <v>1150</v>
      </c>
      <c r="K171" s="353"/>
    </row>
    <row r="172" s="1" customFormat="1" ht="15" customHeight="1">
      <c r="B172" s="330"/>
      <c r="C172" s="305" t="s">
        <v>1104</v>
      </c>
      <c r="D172" s="305"/>
      <c r="E172" s="305"/>
      <c r="F172" s="328" t="s">
        <v>1105</v>
      </c>
      <c r="G172" s="305"/>
      <c r="H172" s="305" t="s">
        <v>1166</v>
      </c>
      <c r="I172" s="305" t="s">
        <v>1101</v>
      </c>
      <c r="J172" s="305">
        <v>50</v>
      </c>
      <c r="K172" s="353"/>
    </row>
    <row r="173" s="1" customFormat="1" ht="15" customHeight="1">
      <c r="B173" s="330"/>
      <c r="C173" s="305" t="s">
        <v>1107</v>
      </c>
      <c r="D173" s="305"/>
      <c r="E173" s="305"/>
      <c r="F173" s="328" t="s">
        <v>1099</v>
      </c>
      <c r="G173" s="305"/>
      <c r="H173" s="305" t="s">
        <v>1166</v>
      </c>
      <c r="I173" s="305" t="s">
        <v>1109</v>
      </c>
      <c r="J173" s="305"/>
      <c r="K173" s="353"/>
    </row>
    <row r="174" s="1" customFormat="1" ht="15" customHeight="1">
      <c r="B174" s="330"/>
      <c r="C174" s="305" t="s">
        <v>1118</v>
      </c>
      <c r="D174" s="305"/>
      <c r="E174" s="305"/>
      <c r="F174" s="328" t="s">
        <v>1105</v>
      </c>
      <c r="G174" s="305"/>
      <c r="H174" s="305" t="s">
        <v>1166</v>
      </c>
      <c r="I174" s="305" t="s">
        <v>1101</v>
      </c>
      <c r="J174" s="305">
        <v>50</v>
      </c>
      <c r="K174" s="353"/>
    </row>
    <row r="175" s="1" customFormat="1" ht="15" customHeight="1">
      <c r="B175" s="330"/>
      <c r="C175" s="305" t="s">
        <v>1126</v>
      </c>
      <c r="D175" s="305"/>
      <c r="E175" s="305"/>
      <c r="F175" s="328" t="s">
        <v>1105</v>
      </c>
      <c r="G175" s="305"/>
      <c r="H175" s="305" t="s">
        <v>1166</v>
      </c>
      <c r="I175" s="305" t="s">
        <v>1101</v>
      </c>
      <c r="J175" s="305">
        <v>50</v>
      </c>
      <c r="K175" s="353"/>
    </row>
    <row r="176" s="1" customFormat="1" ht="15" customHeight="1">
      <c r="B176" s="330"/>
      <c r="C176" s="305" t="s">
        <v>1124</v>
      </c>
      <c r="D176" s="305"/>
      <c r="E176" s="305"/>
      <c r="F176" s="328" t="s">
        <v>1105</v>
      </c>
      <c r="G176" s="305"/>
      <c r="H176" s="305" t="s">
        <v>1166</v>
      </c>
      <c r="I176" s="305" t="s">
        <v>1101</v>
      </c>
      <c r="J176" s="305">
        <v>50</v>
      </c>
      <c r="K176" s="353"/>
    </row>
    <row r="177" s="1" customFormat="1" ht="15" customHeight="1">
      <c r="B177" s="330"/>
      <c r="C177" s="305" t="s">
        <v>118</v>
      </c>
      <c r="D177" s="305"/>
      <c r="E177" s="305"/>
      <c r="F177" s="328" t="s">
        <v>1099</v>
      </c>
      <c r="G177" s="305"/>
      <c r="H177" s="305" t="s">
        <v>1167</v>
      </c>
      <c r="I177" s="305" t="s">
        <v>1168</v>
      </c>
      <c r="J177" s="305"/>
      <c r="K177" s="353"/>
    </row>
    <row r="178" s="1" customFormat="1" ht="15" customHeight="1">
      <c r="B178" s="330"/>
      <c r="C178" s="305" t="s">
        <v>66</v>
      </c>
      <c r="D178" s="305"/>
      <c r="E178" s="305"/>
      <c r="F178" s="328" t="s">
        <v>1099</v>
      </c>
      <c r="G178" s="305"/>
      <c r="H178" s="305" t="s">
        <v>1169</v>
      </c>
      <c r="I178" s="305" t="s">
        <v>1170</v>
      </c>
      <c r="J178" s="305">
        <v>1</v>
      </c>
      <c r="K178" s="353"/>
    </row>
    <row r="179" s="1" customFormat="1" ht="15" customHeight="1">
      <c r="B179" s="330"/>
      <c r="C179" s="305" t="s">
        <v>62</v>
      </c>
      <c r="D179" s="305"/>
      <c r="E179" s="305"/>
      <c r="F179" s="328" t="s">
        <v>1099</v>
      </c>
      <c r="G179" s="305"/>
      <c r="H179" s="305" t="s">
        <v>1171</v>
      </c>
      <c r="I179" s="305" t="s">
        <v>1101</v>
      </c>
      <c r="J179" s="305">
        <v>20</v>
      </c>
      <c r="K179" s="353"/>
    </row>
    <row r="180" s="1" customFormat="1" ht="15" customHeight="1">
      <c r="B180" s="330"/>
      <c r="C180" s="305" t="s">
        <v>63</v>
      </c>
      <c r="D180" s="305"/>
      <c r="E180" s="305"/>
      <c r="F180" s="328" t="s">
        <v>1099</v>
      </c>
      <c r="G180" s="305"/>
      <c r="H180" s="305" t="s">
        <v>1172</v>
      </c>
      <c r="I180" s="305" t="s">
        <v>1101</v>
      </c>
      <c r="J180" s="305">
        <v>255</v>
      </c>
      <c r="K180" s="353"/>
    </row>
    <row r="181" s="1" customFormat="1" ht="15" customHeight="1">
      <c r="B181" s="330"/>
      <c r="C181" s="305" t="s">
        <v>119</v>
      </c>
      <c r="D181" s="305"/>
      <c r="E181" s="305"/>
      <c r="F181" s="328" t="s">
        <v>1099</v>
      </c>
      <c r="G181" s="305"/>
      <c r="H181" s="305" t="s">
        <v>1063</v>
      </c>
      <c r="I181" s="305" t="s">
        <v>1101</v>
      </c>
      <c r="J181" s="305">
        <v>10</v>
      </c>
      <c r="K181" s="353"/>
    </row>
    <row r="182" s="1" customFormat="1" ht="15" customHeight="1">
      <c r="B182" s="330"/>
      <c r="C182" s="305" t="s">
        <v>120</v>
      </c>
      <c r="D182" s="305"/>
      <c r="E182" s="305"/>
      <c r="F182" s="328" t="s">
        <v>1099</v>
      </c>
      <c r="G182" s="305"/>
      <c r="H182" s="305" t="s">
        <v>1173</v>
      </c>
      <c r="I182" s="305" t="s">
        <v>1134</v>
      </c>
      <c r="J182" s="305"/>
      <c r="K182" s="353"/>
    </row>
    <row r="183" s="1" customFormat="1" ht="15" customHeight="1">
      <c r="B183" s="330"/>
      <c r="C183" s="305" t="s">
        <v>1174</v>
      </c>
      <c r="D183" s="305"/>
      <c r="E183" s="305"/>
      <c r="F183" s="328" t="s">
        <v>1099</v>
      </c>
      <c r="G183" s="305"/>
      <c r="H183" s="305" t="s">
        <v>1175</v>
      </c>
      <c r="I183" s="305" t="s">
        <v>1134</v>
      </c>
      <c r="J183" s="305"/>
      <c r="K183" s="353"/>
    </row>
    <row r="184" s="1" customFormat="1" ht="15" customHeight="1">
      <c r="B184" s="330"/>
      <c r="C184" s="305" t="s">
        <v>1163</v>
      </c>
      <c r="D184" s="305"/>
      <c r="E184" s="305"/>
      <c r="F184" s="328" t="s">
        <v>1099</v>
      </c>
      <c r="G184" s="305"/>
      <c r="H184" s="305" t="s">
        <v>1176</v>
      </c>
      <c r="I184" s="305" t="s">
        <v>1134</v>
      </c>
      <c r="J184" s="305"/>
      <c r="K184" s="353"/>
    </row>
    <row r="185" s="1" customFormat="1" ht="15" customHeight="1">
      <c r="B185" s="330"/>
      <c r="C185" s="305" t="s">
        <v>122</v>
      </c>
      <c r="D185" s="305"/>
      <c r="E185" s="305"/>
      <c r="F185" s="328" t="s">
        <v>1105</v>
      </c>
      <c r="G185" s="305"/>
      <c r="H185" s="305" t="s">
        <v>1177</v>
      </c>
      <c r="I185" s="305" t="s">
        <v>1101</v>
      </c>
      <c r="J185" s="305">
        <v>50</v>
      </c>
      <c r="K185" s="353"/>
    </row>
    <row r="186" s="1" customFormat="1" ht="15" customHeight="1">
      <c r="B186" s="330"/>
      <c r="C186" s="305" t="s">
        <v>1178</v>
      </c>
      <c r="D186" s="305"/>
      <c r="E186" s="305"/>
      <c r="F186" s="328" t="s">
        <v>1105</v>
      </c>
      <c r="G186" s="305"/>
      <c r="H186" s="305" t="s">
        <v>1179</v>
      </c>
      <c r="I186" s="305" t="s">
        <v>1180</v>
      </c>
      <c r="J186" s="305"/>
      <c r="K186" s="353"/>
    </row>
    <row r="187" s="1" customFormat="1" ht="15" customHeight="1">
      <c r="B187" s="330"/>
      <c r="C187" s="305" t="s">
        <v>1181</v>
      </c>
      <c r="D187" s="305"/>
      <c r="E187" s="305"/>
      <c r="F187" s="328" t="s">
        <v>1105</v>
      </c>
      <c r="G187" s="305"/>
      <c r="H187" s="305" t="s">
        <v>1182</v>
      </c>
      <c r="I187" s="305" t="s">
        <v>1180</v>
      </c>
      <c r="J187" s="305"/>
      <c r="K187" s="353"/>
    </row>
    <row r="188" s="1" customFormat="1" ht="15" customHeight="1">
      <c r="B188" s="330"/>
      <c r="C188" s="305" t="s">
        <v>1183</v>
      </c>
      <c r="D188" s="305"/>
      <c r="E188" s="305"/>
      <c r="F188" s="328" t="s">
        <v>1105</v>
      </c>
      <c r="G188" s="305"/>
      <c r="H188" s="305" t="s">
        <v>1184</v>
      </c>
      <c r="I188" s="305" t="s">
        <v>1180</v>
      </c>
      <c r="J188" s="305"/>
      <c r="K188" s="353"/>
    </row>
    <row r="189" s="1" customFormat="1" ht="15" customHeight="1">
      <c r="B189" s="330"/>
      <c r="C189" s="366" t="s">
        <v>1185</v>
      </c>
      <c r="D189" s="305"/>
      <c r="E189" s="305"/>
      <c r="F189" s="328" t="s">
        <v>1105</v>
      </c>
      <c r="G189" s="305"/>
      <c r="H189" s="305" t="s">
        <v>1186</v>
      </c>
      <c r="I189" s="305" t="s">
        <v>1187</v>
      </c>
      <c r="J189" s="367" t="s">
        <v>1188</v>
      </c>
      <c r="K189" s="353"/>
    </row>
    <row r="190" s="18" customFormat="1" ht="15" customHeight="1">
      <c r="B190" s="368"/>
      <c r="C190" s="369" t="s">
        <v>1189</v>
      </c>
      <c r="D190" s="370"/>
      <c r="E190" s="370"/>
      <c r="F190" s="371" t="s">
        <v>1105</v>
      </c>
      <c r="G190" s="370"/>
      <c r="H190" s="370" t="s">
        <v>1190</v>
      </c>
      <c r="I190" s="370" t="s">
        <v>1187</v>
      </c>
      <c r="J190" s="372" t="s">
        <v>1188</v>
      </c>
      <c r="K190" s="373"/>
    </row>
    <row r="191" s="1" customFormat="1" ht="15" customHeight="1">
      <c r="B191" s="330"/>
      <c r="C191" s="366" t="s">
        <v>51</v>
      </c>
      <c r="D191" s="305"/>
      <c r="E191" s="305"/>
      <c r="F191" s="328" t="s">
        <v>1099</v>
      </c>
      <c r="G191" s="305"/>
      <c r="H191" s="302" t="s">
        <v>1191</v>
      </c>
      <c r="I191" s="305" t="s">
        <v>1192</v>
      </c>
      <c r="J191" s="305"/>
      <c r="K191" s="353"/>
    </row>
    <row r="192" s="1" customFormat="1" ht="15" customHeight="1">
      <c r="B192" s="330"/>
      <c r="C192" s="366" t="s">
        <v>1193</v>
      </c>
      <c r="D192" s="305"/>
      <c r="E192" s="305"/>
      <c r="F192" s="328" t="s">
        <v>1099</v>
      </c>
      <c r="G192" s="305"/>
      <c r="H192" s="305" t="s">
        <v>1194</v>
      </c>
      <c r="I192" s="305" t="s">
        <v>1134</v>
      </c>
      <c r="J192" s="305"/>
      <c r="K192" s="353"/>
    </row>
    <row r="193" s="1" customFormat="1" ht="15" customHeight="1">
      <c r="B193" s="330"/>
      <c r="C193" s="366" t="s">
        <v>1195</v>
      </c>
      <c r="D193" s="305"/>
      <c r="E193" s="305"/>
      <c r="F193" s="328" t="s">
        <v>1099</v>
      </c>
      <c r="G193" s="305"/>
      <c r="H193" s="305" t="s">
        <v>1196</v>
      </c>
      <c r="I193" s="305" t="s">
        <v>1134</v>
      </c>
      <c r="J193" s="305"/>
      <c r="K193" s="353"/>
    </row>
    <row r="194" s="1" customFormat="1" ht="15" customHeight="1">
      <c r="B194" s="330"/>
      <c r="C194" s="366" t="s">
        <v>1197</v>
      </c>
      <c r="D194" s="305"/>
      <c r="E194" s="305"/>
      <c r="F194" s="328" t="s">
        <v>1105</v>
      </c>
      <c r="G194" s="305"/>
      <c r="H194" s="305" t="s">
        <v>1198</v>
      </c>
      <c r="I194" s="305" t="s">
        <v>1134</v>
      </c>
      <c r="J194" s="305"/>
      <c r="K194" s="353"/>
    </row>
    <row r="195" s="1" customFormat="1" ht="15" customHeight="1">
      <c r="B195" s="359"/>
      <c r="C195" s="374"/>
      <c r="D195" s="339"/>
      <c r="E195" s="339"/>
      <c r="F195" s="339"/>
      <c r="G195" s="339"/>
      <c r="H195" s="339"/>
      <c r="I195" s="339"/>
      <c r="J195" s="339"/>
      <c r="K195" s="360"/>
    </row>
    <row r="196" s="1" customFormat="1" ht="18.75" customHeight="1">
      <c r="B196" s="341"/>
      <c r="C196" s="351"/>
      <c r="D196" s="351"/>
      <c r="E196" s="351"/>
      <c r="F196" s="361"/>
      <c r="G196" s="351"/>
      <c r="H196" s="351"/>
      <c r="I196" s="351"/>
      <c r="J196" s="351"/>
      <c r="K196" s="341"/>
    </row>
    <row r="197" s="1" customFormat="1" ht="18.75" customHeight="1">
      <c r="B197" s="341"/>
      <c r="C197" s="351"/>
      <c r="D197" s="351"/>
      <c r="E197" s="351"/>
      <c r="F197" s="361"/>
      <c r="G197" s="351"/>
      <c r="H197" s="351"/>
      <c r="I197" s="351"/>
      <c r="J197" s="351"/>
      <c r="K197" s="341"/>
    </row>
    <row r="198" s="1" customFormat="1" ht="18.75" customHeight="1">
      <c r="B198" s="313"/>
      <c r="C198" s="313"/>
      <c r="D198" s="313"/>
      <c r="E198" s="313"/>
      <c r="F198" s="313"/>
      <c r="G198" s="313"/>
      <c r="H198" s="313"/>
      <c r="I198" s="313"/>
      <c r="J198" s="313"/>
      <c r="K198" s="313"/>
    </row>
    <row r="199" s="1" customFormat="1" ht="13.5">
      <c r="B199" s="292"/>
      <c r="C199" s="293"/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1">
      <c r="B200" s="295"/>
      <c r="C200" s="296" t="s">
        <v>1199</v>
      </c>
      <c r="D200" s="296"/>
      <c r="E200" s="296"/>
      <c r="F200" s="296"/>
      <c r="G200" s="296"/>
      <c r="H200" s="296"/>
      <c r="I200" s="296"/>
      <c r="J200" s="296"/>
      <c r="K200" s="297"/>
    </row>
    <row r="201" s="1" customFormat="1" ht="25.5" customHeight="1">
      <c r="B201" s="295"/>
      <c r="C201" s="375" t="s">
        <v>1200</v>
      </c>
      <c r="D201" s="375"/>
      <c r="E201" s="375"/>
      <c r="F201" s="375" t="s">
        <v>1201</v>
      </c>
      <c r="G201" s="376"/>
      <c r="H201" s="375" t="s">
        <v>1202</v>
      </c>
      <c r="I201" s="375"/>
      <c r="J201" s="375"/>
      <c r="K201" s="297"/>
    </row>
    <row r="202" s="1" customFormat="1" ht="5.25" customHeight="1">
      <c r="B202" s="330"/>
      <c r="C202" s="325"/>
      <c r="D202" s="325"/>
      <c r="E202" s="325"/>
      <c r="F202" s="325"/>
      <c r="G202" s="351"/>
      <c r="H202" s="325"/>
      <c r="I202" s="325"/>
      <c r="J202" s="325"/>
      <c r="K202" s="353"/>
    </row>
    <row r="203" s="1" customFormat="1" ht="15" customHeight="1">
      <c r="B203" s="330"/>
      <c r="C203" s="305" t="s">
        <v>1192</v>
      </c>
      <c r="D203" s="305"/>
      <c r="E203" s="305"/>
      <c r="F203" s="328" t="s">
        <v>52</v>
      </c>
      <c r="G203" s="305"/>
      <c r="H203" s="305" t="s">
        <v>1203</v>
      </c>
      <c r="I203" s="305"/>
      <c r="J203" s="305"/>
      <c r="K203" s="353"/>
    </row>
    <row r="204" s="1" customFormat="1" ht="15" customHeight="1">
      <c r="B204" s="330"/>
      <c r="C204" s="305"/>
      <c r="D204" s="305"/>
      <c r="E204" s="305"/>
      <c r="F204" s="328" t="s">
        <v>53</v>
      </c>
      <c r="G204" s="305"/>
      <c r="H204" s="305" t="s">
        <v>1204</v>
      </c>
      <c r="I204" s="305"/>
      <c r="J204" s="305"/>
      <c r="K204" s="353"/>
    </row>
    <row r="205" s="1" customFormat="1" ht="15" customHeight="1">
      <c r="B205" s="330"/>
      <c r="C205" s="305"/>
      <c r="D205" s="305"/>
      <c r="E205" s="305"/>
      <c r="F205" s="328" t="s">
        <v>56</v>
      </c>
      <c r="G205" s="305"/>
      <c r="H205" s="305" t="s">
        <v>1205</v>
      </c>
      <c r="I205" s="305"/>
      <c r="J205" s="305"/>
      <c r="K205" s="353"/>
    </row>
    <row r="206" s="1" customFormat="1" ht="15" customHeight="1">
      <c r="B206" s="330"/>
      <c r="C206" s="305"/>
      <c r="D206" s="305"/>
      <c r="E206" s="305"/>
      <c r="F206" s="328" t="s">
        <v>54</v>
      </c>
      <c r="G206" s="305"/>
      <c r="H206" s="305" t="s">
        <v>1206</v>
      </c>
      <c r="I206" s="305"/>
      <c r="J206" s="305"/>
      <c r="K206" s="353"/>
    </row>
    <row r="207" s="1" customFormat="1" ht="15" customHeight="1">
      <c r="B207" s="330"/>
      <c r="C207" s="305"/>
      <c r="D207" s="305"/>
      <c r="E207" s="305"/>
      <c r="F207" s="328" t="s">
        <v>55</v>
      </c>
      <c r="G207" s="305"/>
      <c r="H207" s="305" t="s">
        <v>1207</v>
      </c>
      <c r="I207" s="305"/>
      <c r="J207" s="305"/>
      <c r="K207" s="353"/>
    </row>
    <row r="208" s="1" customFormat="1" ht="15" customHeight="1">
      <c r="B208" s="330"/>
      <c r="C208" s="305"/>
      <c r="D208" s="305"/>
      <c r="E208" s="305"/>
      <c r="F208" s="328"/>
      <c r="G208" s="305"/>
      <c r="H208" s="305"/>
      <c r="I208" s="305"/>
      <c r="J208" s="305"/>
      <c r="K208" s="353"/>
    </row>
    <row r="209" s="1" customFormat="1" ht="15" customHeight="1">
      <c r="B209" s="330"/>
      <c r="C209" s="305" t="s">
        <v>1146</v>
      </c>
      <c r="D209" s="305"/>
      <c r="E209" s="305"/>
      <c r="F209" s="328" t="s">
        <v>88</v>
      </c>
      <c r="G209" s="305"/>
      <c r="H209" s="305" t="s">
        <v>1208</v>
      </c>
      <c r="I209" s="305"/>
      <c r="J209" s="305"/>
      <c r="K209" s="353"/>
    </row>
    <row r="210" s="1" customFormat="1" ht="15" customHeight="1">
      <c r="B210" s="330"/>
      <c r="C210" s="305"/>
      <c r="D210" s="305"/>
      <c r="E210" s="305"/>
      <c r="F210" s="328" t="s">
        <v>1042</v>
      </c>
      <c r="G210" s="305"/>
      <c r="H210" s="305" t="s">
        <v>1043</v>
      </c>
      <c r="I210" s="305"/>
      <c r="J210" s="305"/>
      <c r="K210" s="353"/>
    </row>
    <row r="211" s="1" customFormat="1" ht="15" customHeight="1">
      <c r="B211" s="330"/>
      <c r="C211" s="305"/>
      <c r="D211" s="305"/>
      <c r="E211" s="305"/>
      <c r="F211" s="328" t="s">
        <v>1040</v>
      </c>
      <c r="G211" s="305"/>
      <c r="H211" s="305" t="s">
        <v>1209</v>
      </c>
      <c r="I211" s="305"/>
      <c r="J211" s="305"/>
      <c r="K211" s="353"/>
    </row>
    <row r="212" s="1" customFormat="1" ht="15" customHeight="1">
      <c r="B212" s="377"/>
      <c r="C212" s="305"/>
      <c r="D212" s="305"/>
      <c r="E212" s="305"/>
      <c r="F212" s="328" t="s">
        <v>98</v>
      </c>
      <c r="G212" s="366"/>
      <c r="H212" s="357" t="s">
        <v>1044</v>
      </c>
      <c r="I212" s="357"/>
      <c r="J212" s="357"/>
      <c r="K212" s="378"/>
    </row>
    <row r="213" s="1" customFormat="1" ht="15" customHeight="1">
      <c r="B213" s="377"/>
      <c r="C213" s="305"/>
      <c r="D213" s="305"/>
      <c r="E213" s="305"/>
      <c r="F213" s="328" t="s">
        <v>1045</v>
      </c>
      <c r="G213" s="366"/>
      <c r="H213" s="357" t="s">
        <v>1210</v>
      </c>
      <c r="I213" s="357"/>
      <c r="J213" s="357"/>
      <c r="K213" s="378"/>
    </row>
    <row r="214" s="1" customFormat="1" ht="15" customHeight="1">
      <c r="B214" s="377"/>
      <c r="C214" s="305"/>
      <c r="D214" s="305"/>
      <c r="E214" s="305"/>
      <c r="F214" s="328"/>
      <c r="G214" s="366"/>
      <c r="H214" s="357"/>
      <c r="I214" s="357"/>
      <c r="J214" s="357"/>
      <c r="K214" s="378"/>
    </row>
    <row r="215" s="1" customFormat="1" ht="15" customHeight="1">
      <c r="B215" s="377"/>
      <c r="C215" s="305" t="s">
        <v>1170</v>
      </c>
      <c r="D215" s="305"/>
      <c r="E215" s="305"/>
      <c r="F215" s="328">
        <v>1</v>
      </c>
      <c r="G215" s="366"/>
      <c r="H215" s="357" t="s">
        <v>1211</v>
      </c>
      <c r="I215" s="357"/>
      <c r="J215" s="357"/>
      <c r="K215" s="378"/>
    </row>
    <row r="216" s="1" customFormat="1" ht="15" customHeight="1">
      <c r="B216" s="377"/>
      <c r="C216" s="305"/>
      <c r="D216" s="305"/>
      <c r="E216" s="305"/>
      <c r="F216" s="328">
        <v>2</v>
      </c>
      <c r="G216" s="366"/>
      <c r="H216" s="357" t="s">
        <v>1212</v>
      </c>
      <c r="I216" s="357"/>
      <c r="J216" s="357"/>
      <c r="K216" s="378"/>
    </row>
    <row r="217" s="1" customFormat="1" ht="15" customHeight="1">
      <c r="B217" s="377"/>
      <c r="C217" s="305"/>
      <c r="D217" s="305"/>
      <c r="E217" s="305"/>
      <c r="F217" s="328">
        <v>3</v>
      </c>
      <c r="G217" s="366"/>
      <c r="H217" s="357" t="s">
        <v>1213</v>
      </c>
      <c r="I217" s="357"/>
      <c r="J217" s="357"/>
      <c r="K217" s="378"/>
    </row>
    <row r="218" s="1" customFormat="1" ht="15" customHeight="1">
      <c r="B218" s="377"/>
      <c r="C218" s="305"/>
      <c r="D218" s="305"/>
      <c r="E218" s="305"/>
      <c r="F218" s="328">
        <v>4</v>
      </c>
      <c r="G218" s="366"/>
      <c r="H218" s="357" t="s">
        <v>1214</v>
      </c>
      <c r="I218" s="357"/>
      <c r="J218" s="357"/>
      <c r="K218" s="378"/>
    </row>
    <row r="219" s="1" customFormat="1" ht="12.75" customHeight="1">
      <c r="B219" s="379"/>
      <c r="C219" s="380"/>
      <c r="D219" s="380"/>
      <c r="E219" s="380"/>
      <c r="F219" s="380"/>
      <c r="G219" s="380"/>
      <c r="H219" s="380"/>
      <c r="I219" s="380"/>
      <c r="J219" s="380"/>
      <c r="K219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DESKTOP-81LJ6S\Michal</dc:creator>
  <cp:lastModifiedBy>DESKTOP-81LJ6S\Michal</cp:lastModifiedBy>
  <dcterms:created xsi:type="dcterms:W3CDTF">2025-09-26T17:16:43Z</dcterms:created>
  <dcterms:modified xsi:type="dcterms:W3CDTF">2025-09-26T17:16:49Z</dcterms:modified>
</cp:coreProperties>
</file>